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60" windowHeight="7950" tabRatio="607"/>
  </bookViews>
  <sheets>
    <sheet name="ترازپرداختها " sheetId="21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externalReferences>
    <externalReference r:id="rId6"/>
  </externalReferences>
  <definedNames>
    <definedName name="éر9" localSheetId="0">#REF!</definedName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0">'ترازپرداختها '!#REF!</definedName>
    <definedName name="_xlnm.Print_Area" localSheetId="1">ترازتجاری!$A$1:$H$10</definedName>
    <definedName name="_xlnm.Print_Area" localSheetId="3">'نرخ دلار'!$A$1:$C$4</definedName>
  </definedNames>
  <calcPr calcId="162913"/>
</workbook>
</file>

<file path=xl/calcChain.xml><?xml version="1.0" encoding="utf-8"?>
<calcChain xmlns="http://schemas.openxmlformats.org/spreadsheetml/2006/main">
  <c r="B19" i="21" l="1"/>
  <c r="A18" i="21"/>
  <c r="A17" i="21"/>
  <c r="A16" i="21"/>
  <c r="A15" i="21"/>
  <c r="A14" i="21"/>
  <c r="A13" i="21"/>
  <c r="A11" i="21"/>
  <c r="A10" i="21"/>
  <c r="A9" i="21"/>
  <c r="A8" i="21"/>
  <c r="B8" i="7" l="1"/>
  <c r="C8" i="7"/>
  <c r="E8" i="7"/>
  <c r="F8" i="7"/>
  <c r="G8" i="7"/>
  <c r="E7" i="7"/>
  <c r="A7" i="7"/>
  <c r="E6" i="7" l="1"/>
  <c r="A8" i="7"/>
  <c r="A6" i="7"/>
  <c r="E5" i="7" l="1"/>
  <c r="A5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<sst xmlns="http://schemas.openxmlformats.org/spreadsheetml/2006/main" count="525" uniqueCount="68">
  <si>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</si>
  <si>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</si>
  <si>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</si>
  <si>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</si>
  <si>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</si>
  <si>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</si>
  <si>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</si>
  <si>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</si>
  <si>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</si>
  <si>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</si>
  <si>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</si>
  <si>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</si>
  <si>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</si>
  <si>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</si>
  <si>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</si>
  <si>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</si>
  <si>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</si>
  <si>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</si>
  <si>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</si>
  <si>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</si>
  <si>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</si>
  <si>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</si>
  <si>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</si>
  <si>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</si>
  <si>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</si>
  <si>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</si>
  <si>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</si>
  <si>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</si>
  <si>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</si>
  <si>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</si>
  <si>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</si>
  <si>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</si>
  <si>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</si>
  <si>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</si>
  <si>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</si>
  <si>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</si>
  <si>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</si>
  <si>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</si>
  <si>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</si>
  <si>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</si>
  <si>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</si>
  <si>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</si>
  <si>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</si>
  <si>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اردیبهشت</t>
  </si>
  <si>
    <t>موازنه پرداخت‌ها</t>
  </si>
  <si>
    <t>سه ماهه□</t>
  </si>
  <si>
    <t>سال</t>
  </si>
  <si>
    <t>درصد تغييرات</t>
  </si>
  <si>
    <r>
      <rPr>
        <sz val="12"/>
        <rFont val="Arial"/>
        <family val="2"/>
      </rPr>
      <t>□</t>
    </r>
    <r>
      <rPr>
        <sz val="12"/>
        <rFont val="B Nazanin"/>
        <charset val="178"/>
      </rPr>
      <t>1399</t>
    </r>
  </si>
  <si>
    <t>□1398</t>
  </si>
  <si>
    <t>□1397</t>
  </si>
  <si>
    <t>-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</si>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</sst>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"/>
    <numFmt numFmtId="173" formatCode="0.00000"/>
    <numFmt numFmtId="174" formatCode="0.00000000"/>
    <numFmt numFmtId="175" formatCode="0_)"/>
    <numFmt numFmtId="176" formatCode="0.0"/>
  </numFmts>
  <fonts count="32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b/>
      <sz val="11"/>
      <name val="Lotus"/>
      <charset val="178"/>
    </font>
    <font>
      <sz val="11"/>
      <name val="B Nazanin"/>
      <charset val="178"/>
    </font>
    <font>
      <sz val="10"/>
      <name val="Courier"/>
      <family val="3"/>
    </font>
    <font>
      <sz val="12"/>
      <name val="Arial"/>
      <family val="2"/>
    </font>
    <font>
      <sz val="14"/>
      <name val="B Nazanin"/>
      <charset val="178"/>
    </font>
    <font>
      <vertAlign val="superscript"/>
      <sz val="12"/>
      <name val="B Nazanin"/>
      <charset val="178"/>
    </font>
    <font>
      <sz val="8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7" fillId="0" borderId="0"/>
  </cellStyleXfs>
  <cellXfs count="120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174" fontId="19" fillId="5" borderId="0" xfId="0" applyNumberFormat="1" applyFont="1" applyFill="1" applyAlignment="1">
      <alignment vertical="center"/>
    </xf>
    <xf numFmtId="1" fontId="20" fillId="5" borderId="4" xfId="23" applyNumberFormat="1" applyFont="1" applyFill="1" applyBorder="1" applyAlignment="1">
      <alignment horizontal="center" vertical="center"/>
    </xf>
    <xf numFmtId="3" fontId="20" fillId="5" borderId="4" xfId="23" applyNumberFormat="1" applyFont="1" applyFill="1" applyBorder="1" applyAlignment="1">
      <alignment horizontal="center" vertical="center"/>
    </xf>
    <xf numFmtId="0" fontId="20" fillId="5" borderId="4" xfId="23" applyFont="1" applyFill="1" applyBorder="1" applyAlignment="1">
      <alignment vertical="center"/>
    </xf>
    <xf numFmtId="3" fontId="20" fillId="5" borderId="6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" fontId="20" fillId="8" borderId="6" xfId="26" applyNumberFormat="1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0" fontId="21" fillId="9" borderId="4" xfId="24" applyFont="1" applyFill="1" applyBorder="1" applyAlignment="1">
      <alignment horizontal="left"/>
    </xf>
    <xf numFmtId="0" fontId="8" fillId="9" borderId="4" xfId="24" applyFont="1" applyFill="1" applyBorder="1"/>
    <xf numFmtId="0" fontId="9" fillId="9" borderId="4" xfId="24" applyFont="1" applyFill="1" applyBorder="1"/>
    <xf numFmtId="0" fontId="25" fillId="9" borderId="4" xfId="24" applyFont="1" applyFill="1" applyBorder="1" applyAlignment="1">
      <alignment horizontal="right" vertical="center"/>
    </xf>
    <xf numFmtId="0" fontId="26" fillId="0" borderId="0" xfId="24" applyFont="1" applyBorder="1"/>
    <xf numFmtId="0" fontId="26" fillId="9" borderId="5" xfId="24" applyFont="1" applyFill="1" applyBorder="1"/>
    <xf numFmtId="0" fontId="26" fillId="9" borderId="7" xfId="24" applyFont="1" applyFill="1" applyBorder="1"/>
    <xf numFmtId="175" fontId="20" fillId="9" borderId="7" xfId="60" applyNumberFormat="1" applyFont="1" applyFill="1" applyBorder="1" applyAlignment="1" applyProtection="1">
      <alignment horizontal="center" vertical="center"/>
    </xf>
    <xf numFmtId="0" fontId="26" fillId="9" borderId="8" xfId="24" applyFont="1" applyFill="1" applyBorder="1" applyAlignment="1">
      <alignment horizontal="center"/>
    </xf>
    <xf numFmtId="175" fontId="20" fillId="9" borderId="8" xfId="60" applyNumberFormat="1" applyFont="1" applyFill="1" applyBorder="1" applyAlignment="1" applyProtection="1">
      <alignment horizontal="center" vertical="center"/>
    </xf>
    <xf numFmtId="0" fontId="26" fillId="9" borderId="6" xfId="24" applyFont="1" applyFill="1" applyBorder="1"/>
    <xf numFmtId="175" fontId="20" fillId="9" borderId="6" xfId="60" applyNumberFormat="1" applyFont="1" applyFill="1" applyBorder="1" applyAlignment="1" applyProtection="1">
      <alignment horizontal="center" vertical="center"/>
    </xf>
    <xf numFmtId="1" fontId="26" fillId="5" borderId="0" xfId="24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readingOrder="2"/>
    </xf>
    <xf numFmtId="0" fontId="26" fillId="5" borderId="0" xfId="60" applyFont="1" applyFill="1" applyBorder="1" applyAlignment="1">
      <alignment horizontal="right" indent="4"/>
    </xf>
    <xf numFmtId="0" fontId="26" fillId="5" borderId="0" xfId="60" applyFont="1" applyFill="1" applyBorder="1" applyAlignment="1">
      <alignment horizontal="right" indent="5" readingOrder="2"/>
    </xf>
    <xf numFmtId="0" fontId="20" fillId="5" borderId="0" xfId="60" applyFont="1" applyFill="1" applyBorder="1" applyAlignment="1" applyProtection="1">
      <alignment horizontal="right" indent="9" readingOrder="2"/>
    </xf>
    <xf numFmtId="176" fontId="26" fillId="5" borderId="0" xfId="24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horizontal="right" readingOrder="2"/>
    </xf>
    <xf numFmtId="1" fontId="26" fillId="5" borderId="4" xfId="24" applyNumberFormat="1" applyFont="1" applyFill="1" applyBorder="1" applyAlignment="1">
      <alignment horizontal="center"/>
    </xf>
    <xf numFmtId="0" fontId="20" fillId="5" borderId="4" xfId="60" applyFont="1" applyFill="1" applyBorder="1" applyAlignment="1" applyProtection="1">
      <alignment horizontal="right" readingOrder="2"/>
    </xf>
    <xf numFmtId="1" fontId="26" fillId="5" borderId="11" xfId="60" applyNumberFormat="1" applyFont="1" applyFill="1" applyBorder="1" applyAlignment="1">
      <alignment horizontal="center" vertical="center"/>
    </xf>
    <xf numFmtId="0" fontId="26" fillId="5" borderId="11" xfId="24" applyFont="1" applyFill="1" applyBorder="1"/>
    <xf numFmtId="1" fontId="26" fillId="5" borderId="11" xfId="24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0" fontId="26" fillId="0" borderId="0" xfId="24" applyFont="1"/>
    <xf numFmtId="173" fontId="26" fillId="0" borderId="0" xfId="24" applyNumberFormat="1" applyFont="1"/>
    <xf numFmtId="175" fontId="20" fillId="9" borderId="5" xfId="60" applyNumberFormat="1" applyFont="1" applyFill="1" applyBorder="1" applyAlignment="1" applyProtection="1">
      <alignment horizontal="center" vertical="center"/>
    </xf>
    <xf numFmtId="0" fontId="31" fillId="5" borderId="0" xfId="60" applyFont="1" applyFill="1" applyBorder="1" applyAlignment="1">
      <alignment horizontal="right" vertical="center" wrapText="1" readingOrder="2"/>
    </xf>
    <xf numFmtId="0" fontId="31" fillId="0" borderId="0" xfId="24" applyFont="1" applyBorder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khatibi/Desktop/bop%201400-4%20&#1606;&#1607;&#1575;&#1740;&#1740;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پرداختها "/>
      <sheetName val="بدهی ها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1"/>
  <sheetViews>
    <sheetView showGridLines="0" tabSelected="1" zoomScaleNormal="100" zoomScaleSheetLayoutView="100" workbookViewId="0">
      <selection activeCell="B22" sqref="B22"/>
    </sheetView>
  </sheetViews>
  <sheetFormatPr defaultColWidth="8.85546875" defaultRowHeight="18"/>
  <cols>
    <col min="1" max="1" width="17.28515625" style="109" customWidth="1"/>
    <col min="2" max="2" width="8.28515625" style="109" customWidth="1"/>
    <col min="3" max="3" width="7.28515625" style="109" customWidth="1"/>
    <col min="4" max="8" width="11.5703125" style="109" customWidth="1"/>
    <col min="9" max="9" width="45.85546875" style="109" customWidth="1"/>
    <col min="10" max="10" width="12.42578125" style="88" customWidth="1"/>
    <col min="11" max="11" width="12.28515625" style="109" bestFit="1" customWidth="1"/>
    <col min="12" max="12" width="12.5703125" style="109" customWidth="1"/>
    <col min="13" max="13" width="10.140625" style="109" customWidth="1"/>
    <col min="14" max="14" width="9" style="109" customWidth="1"/>
    <col min="15" max="16384" width="8.85546875" style="109"/>
  </cols>
  <sheetData>
    <row r="3" spans="1:11" ht="22.5" thickBot="1">
      <c r="A3" s="84">
        <v>1</v>
      </c>
      <c r="B3" s="85"/>
      <c r="C3" s="85"/>
      <c r="D3" s="85"/>
      <c r="E3" s="86"/>
      <c r="F3" s="85"/>
      <c r="G3" s="86" t="s">
        <v>44</v>
      </c>
      <c r="H3" s="85"/>
      <c r="I3" s="87" t="s">
        <v>1</v>
      </c>
    </row>
    <row r="4" spans="1:11" ht="18.75">
      <c r="A4" s="89"/>
      <c r="B4" s="111" t="s">
        <v>45</v>
      </c>
      <c r="C4" s="111"/>
      <c r="D4" s="90"/>
      <c r="E4" s="111" t="s">
        <v>46</v>
      </c>
      <c r="F4" s="111"/>
      <c r="G4" s="111"/>
      <c r="H4" s="111"/>
      <c r="I4" s="91"/>
    </row>
    <row r="5" spans="1:11" ht="18.75">
      <c r="A5" s="92" t="s">
        <v>47</v>
      </c>
      <c r="B5" s="93">
        <v>1400</v>
      </c>
      <c r="C5" s="93">
        <v>1399</v>
      </c>
      <c r="D5" s="94"/>
      <c r="E5" s="93" t="s">
        <v>48</v>
      </c>
      <c r="F5" s="93" t="s">
        <v>49</v>
      </c>
      <c r="G5" s="93" t="s">
        <v>50</v>
      </c>
      <c r="H5" s="93">
        <v>1396</v>
      </c>
      <c r="I5" s="95"/>
    </row>
    <row r="6" spans="1:11" ht="18.75">
      <c r="A6" s="96" t="s">
        <v>51</v>
      </c>
      <c r="B6" s="96">
        <v>3533.7333584197067</v>
      </c>
      <c r="C6" s="96">
        <v>-621.68250371559407</v>
      </c>
      <c r="D6" s="96"/>
      <c r="E6" s="96">
        <v>-707.7022198450627</v>
      </c>
      <c r="F6" s="96">
        <v>3754.1937660240255</v>
      </c>
      <c r="G6" s="96">
        <v>26741.482837645352</v>
      </c>
      <c r="H6" s="96">
        <v>14915.304878488183</v>
      </c>
      <c r="I6" s="97" t="s">
        <v>52</v>
      </c>
      <c r="K6" s="110"/>
    </row>
    <row r="7" spans="1:11">
      <c r="A7" s="96" t="s">
        <v>51</v>
      </c>
      <c r="B7" s="96">
        <v>4259.7031042343297</v>
      </c>
      <c r="C7" s="96">
        <v>-211.90087447736369</v>
      </c>
      <c r="D7" s="96"/>
      <c r="E7" s="96">
        <v>3235.8415428759035</v>
      </c>
      <c r="F7" s="96">
        <v>7154.9133649142823</v>
      </c>
      <c r="G7" s="96">
        <v>32635.049000279309</v>
      </c>
      <c r="H7" s="96">
        <v>22193.49046680388</v>
      </c>
      <c r="I7" s="98" t="s">
        <v>53</v>
      </c>
      <c r="K7" s="110"/>
    </row>
    <row r="8" spans="1:11">
      <c r="A8" s="96">
        <f t="shared" ref="A8:A18" si="0">(B8/C8-1)*100</f>
        <v>93.377857879892616</v>
      </c>
      <c r="B8" s="96">
        <v>17284.607515854615</v>
      </c>
      <c r="C8" s="96">
        <v>8938.2557575904684</v>
      </c>
      <c r="D8" s="96"/>
      <c r="E8" s="96">
        <v>49848.210429239567</v>
      </c>
      <c r="F8" s="96">
        <v>59390.9024997612</v>
      </c>
      <c r="G8" s="96">
        <v>93390.171360070482</v>
      </c>
      <c r="H8" s="96">
        <v>96033.738678294758</v>
      </c>
      <c r="I8" s="99" t="s">
        <v>54</v>
      </c>
      <c r="K8" s="110"/>
    </row>
    <row r="9" spans="1:11" ht="22.5">
      <c r="A9" s="96">
        <f t="shared" si="0"/>
        <v>125.14881603141168</v>
      </c>
      <c r="B9" s="96">
        <v>8702.1651429611084</v>
      </c>
      <c r="C9" s="96">
        <v>3865.0725757078926</v>
      </c>
      <c r="D9" s="96"/>
      <c r="E9" s="96">
        <v>21042.781336643126</v>
      </c>
      <c r="F9" s="96">
        <v>29015.778381720214</v>
      </c>
      <c r="G9" s="96">
        <v>60735.469424263043</v>
      </c>
      <c r="H9" s="96">
        <v>62767.593185556907</v>
      </c>
      <c r="I9" s="100" t="s">
        <v>55</v>
      </c>
      <c r="K9" s="110"/>
    </row>
    <row r="10" spans="1:11" ht="18.75">
      <c r="A10" s="96">
        <f t="shared" si="0"/>
        <v>69.172727756869648</v>
      </c>
      <c r="B10" s="96">
        <v>8582.4423728935053</v>
      </c>
      <c r="C10" s="96">
        <v>5073.1831818825749</v>
      </c>
      <c r="D10" s="96"/>
      <c r="E10" s="96">
        <v>28805.429092596438</v>
      </c>
      <c r="F10" s="96">
        <v>30375.124118040985</v>
      </c>
      <c r="G10" s="96">
        <v>32654.701935807436</v>
      </c>
      <c r="H10" s="96">
        <v>33266.145492737851</v>
      </c>
      <c r="I10" s="100" t="s">
        <v>56</v>
      </c>
      <c r="K10" s="110"/>
    </row>
    <row r="11" spans="1:11">
      <c r="A11" s="96">
        <f t="shared" si="0"/>
        <v>42.346245374346168</v>
      </c>
      <c r="B11" s="96">
        <v>13024.904411620286</v>
      </c>
      <c r="C11" s="96">
        <v>9150.1566320678321</v>
      </c>
      <c r="D11" s="96"/>
      <c r="E11" s="96">
        <v>46612.368886363663</v>
      </c>
      <c r="F11" s="96">
        <v>52235.989134846917</v>
      </c>
      <c r="G11" s="96">
        <v>60755.122359791174</v>
      </c>
      <c r="H11" s="96">
        <v>73840.248211490878</v>
      </c>
      <c r="I11" s="99" t="s">
        <v>57</v>
      </c>
      <c r="K11" s="110"/>
    </row>
    <row r="12" spans="1:11" ht="21">
      <c r="A12" s="101" t="s">
        <v>51</v>
      </c>
      <c r="B12" s="101">
        <v>0</v>
      </c>
      <c r="C12" s="101">
        <v>3.9589999999999998E-3</v>
      </c>
      <c r="D12" s="96"/>
      <c r="E12" s="101">
        <v>7.2211999999999998E-2</v>
      </c>
      <c r="F12" s="96">
        <v>5.6525039999999995</v>
      </c>
      <c r="G12" s="96">
        <v>1378.315568</v>
      </c>
      <c r="H12" s="96">
        <v>2749.2965329999993</v>
      </c>
      <c r="I12" s="100" t="s">
        <v>58</v>
      </c>
      <c r="K12" s="110"/>
    </row>
    <row r="13" spans="1:11" ht="18.75">
      <c r="A13" s="96">
        <f t="shared" si="0"/>
        <v>42.346306963349711</v>
      </c>
      <c r="B13" s="96">
        <v>13024.904411620286</v>
      </c>
      <c r="C13" s="96">
        <v>9150.1526730678324</v>
      </c>
      <c r="D13" s="96"/>
      <c r="E13" s="96">
        <v>46612.296674363664</v>
      </c>
      <c r="F13" s="96">
        <v>52230.336630846919</v>
      </c>
      <c r="G13" s="96">
        <v>59376.806791791176</v>
      </c>
      <c r="H13" s="96">
        <v>71090.951678490877</v>
      </c>
      <c r="I13" s="100" t="s">
        <v>59</v>
      </c>
      <c r="K13" s="110"/>
    </row>
    <row r="14" spans="1:11">
      <c r="A14" s="96">
        <f t="shared" si="0"/>
        <v>55.478066145495909</v>
      </c>
      <c r="B14" s="96">
        <v>-831.76980408295503</v>
      </c>
      <c r="C14" s="96">
        <v>-534.97565586170037</v>
      </c>
      <c r="D14" s="96"/>
      <c r="E14" s="96">
        <v>-3998.7326333996716</v>
      </c>
      <c r="F14" s="96">
        <v>-4052.6140986502469</v>
      </c>
      <c r="G14" s="96">
        <v>-7350.3781973187124</v>
      </c>
      <c r="H14" s="96">
        <v>-8825.9768760269217</v>
      </c>
      <c r="I14" s="98" t="s">
        <v>60</v>
      </c>
      <c r="K14" s="110"/>
    </row>
    <row r="15" spans="1:11">
      <c r="A15" s="96">
        <f t="shared" si="0"/>
        <v>68.900889889450426</v>
      </c>
      <c r="B15" s="96">
        <v>-49.482110444196053</v>
      </c>
      <c r="C15" s="96">
        <v>-29.296536256607794</v>
      </c>
      <c r="D15" s="96"/>
      <c r="E15" s="96">
        <v>-599.32498847739362</v>
      </c>
      <c r="F15" s="96">
        <v>14.439490622669609</v>
      </c>
      <c r="G15" s="96">
        <v>807.27987018316594</v>
      </c>
      <c r="H15" s="96">
        <v>837.54331855423516</v>
      </c>
      <c r="I15" s="98" t="s">
        <v>61</v>
      </c>
      <c r="K15" s="110"/>
    </row>
    <row r="16" spans="1:11">
      <c r="A16" s="96">
        <f t="shared" si="0"/>
        <v>0.51239753269922694</v>
      </c>
      <c r="B16" s="96">
        <v>155.28216871252835</v>
      </c>
      <c r="C16" s="96">
        <v>154.49056288007768</v>
      </c>
      <c r="D16" s="96"/>
      <c r="E16" s="96">
        <v>654.51385915609899</v>
      </c>
      <c r="F16" s="96">
        <v>637.45500913732053</v>
      </c>
      <c r="G16" s="96">
        <v>649.53216450159039</v>
      </c>
      <c r="H16" s="96">
        <v>710.2479691569896</v>
      </c>
      <c r="I16" s="98" t="s">
        <v>62</v>
      </c>
      <c r="K16" s="110"/>
    </row>
    <row r="17" spans="1:11" ht="18.75">
      <c r="A17" s="96">
        <f t="shared" si="0"/>
        <v>9.3616628554932024</v>
      </c>
      <c r="B17" s="96">
        <v>-3174.3982050595901</v>
      </c>
      <c r="C17" s="96">
        <v>-2902.6608796668834</v>
      </c>
      <c r="D17" s="96"/>
      <c r="E17" s="96">
        <v>-6317.93468198762</v>
      </c>
      <c r="F17" s="96">
        <v>-6668.8153862083991</v>
      </c>
      <c r="G17" s="96">
        <v>-16044.127589047643</v>
      </c>
      <c r="H17" s="96">
        <v>-19441.120203618233</v>
      </c>
      <c r="I17" s="102" t="s">
        <v>63</v>
      </c>
      <c r="K17" s="110"/>
    </row>
    <row r="18" spans="1:11" ht="19.5" thickBot="1">
      <c r="A18" s="96">
        <f t="shared" si="0"/>
        <v>-86.50100500424746</v>
      </c>
      <c r="B18" s="96">
        <v>339.97579644420148</v>
      </c>
      <c r="C18" s="96">
        <v>2518.5267240351982</v>
      </c>
      <c r="D18" s="103"/>
      <c r="E18" s="96">
        <v>4385.1052956831309</v>
      </c>
      <c r="F18" s="96">
        <v>4212.303323859589</v>
      </c>
      <c r="G18" s="96">
        <v>-817.44690595289285</v>
      </c>
      <c r="H18" s="103">
        <v>-3613.7944181966159</v>
      </c>
      <c r="I18" s="104" t="s">
        <v>64</v>
      </c>
      <c r="K18" s="110"/>
    </row>
    <row r="19" spans="1:11" ht="19.5" thickBot="1">
      <c r="A19" s="105" t="s">
        <v>51</v>
      </c>
      <c r="B19" s="105">
        <f>(B6+B17+B18)</f>
        <v>699.31094980431817</v>
      </c>
      <c r="C19" s="105">
        <v>-1005.8166593472808</v>
      </c>
      <c r="D19" s="106"/>
      <c r="E19" s="105">
        <v>-2640.5316061495487</v>
      </c>
      <c r="F19" s="105">
        <v>1297.6817036752157</v>
      </c>
      <c r="G19" s="105">
        <v>9879.908342644816</v>
      </c>
      <c r="H19" s="107">
        <v>-8139.6097433266668</v>
      </c>
      <c r="I19" s="108" t="s">
        <v>65</v>
      </c>
      <c r="K19" s="110"/>
    </row>
    <row r="20" spans="1:11">
      <c r="A20" s="112" t="s">
        <v>66</v>
      </c>
      <c r="B20" s="112"/>
      <c r="C20" s="112"/>
      <c r="D20" s="112"/>
      <c r="E20" s="112"/>
      <c r="F20" s="112"/>
      <c r="G20" s="112"/>
      <c r="H20" s="112"/>
      <c r="I20" s="113"/>
    </row>
    <row r="21" spans="1:11">
      <c r="A21" s="113" t="s">
        <v>67</v>
      </c>
      <c r="B21" s="113"/>
      <c r="C21" s="113"/>
      <c r="D21" s="113"/>
      <c r="E21" s="113"/>
      <c r="F21" s="113"/>
      <c r="G21" s="113"/>
      <c r="H21" s="113"/>
      <c r="I21" s="113"/>
    </row>
  </sheetData>
  <mergeCells count="4">
    <mergeCell ref="B4:C4"/>
    <mergeCell ref="E4:H4"/>
    <mergeCell ref="A20:I20"/>
    <mergeCell ref="A21:I21"/>
  </mergeCells>
  <printOptions horizontalCentered="1"/>
  <pageMargins left="0.35433070866141736" right="0.23622047244094491" top="1.6535433070866143" bottom="0.82677165354330717" header="1.6929133858267718" footer="0.826771653543307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N15"/>
  <sheetViews>
    <sheetView zoomScaleNormal="100" zoomScaleSheetLayoutView="100" workbookViewId="0">
      <selection activeCell="G19" sqref="G19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3.140625" style="44" customWidth="1"/>
    <col min="7" max="7" width="16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28515625" style="44" bestFit="1" customWidth="1"/>
    <col min="12" max="12" width="9.710937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1">
        <v>2</v>
      </c>
      <c r="B2" s="62"/>
      <c r="C2" s="62"/>
      <c r="D2" s="63"/>
      <c r="E2" s="64" t="s">
        <v>39</v>
      </c>
      <c r="F2" s="62"/>
      <c r="G2" s="62"/>
      <c r="H2" s="62"/>
    </row>
    <row r="3" spans="1:14" ht="18.75">
      <c r="A3" s="114" t="s">
        <v>28</v>
      </c>
      <c r="B3" s="114"/>
      <c r="C3" s="114"/>
      <c r="D3" s="56"/>
      <c r="E3" s="114" t="s">
        <v>0</v>
      </c>
      <c r="F3" s="114"/>
      <c r="G3" s="114"/>
      <c r="H3" s="115" t="s">
        <v>42</v>
      </c>
    </row>
    <row r="4" spans="1:14" ht="18.75">
      <c r="A4" s="46" t="s">
        <v>3</v>
      </c>
      <c r="B4" s="46" t="s">
        <v>40</v>
      </c>
      <c r="C4" s="46" t="s">
        <v>12</v>
      </c>
      <c r="D4" s="60"/>
      <c r="E4" s="46" t="s">
        <v>3</v>
      </c>
      <c r="F4" s="46" t="s">
        <v>40</v>
      </c>
      <c r="G4" s="46" t="s">
        <v>12</v>
      </c>
      <c r="H4" s="116"/>
    </row>
    <row r="5" spans="1:14" ht="18.75">
      <c r="A5" s="52">
        <f>C5/B5*1000</f>
        <v>357.504215851602</v>
      </c>
      <c r="B5" s="53">
        <v>8302</v>
      </c>
      <c r="C5" s="53">
        <v>2968</v>
      </c>
      <c r="D5" s="52"/>
      <c r="E5" s="54">
        <f>G5/F5*1000</f>
        <v>1368.936795688388</v>
      </c>
      <c r="F5" s="54">
        <v>2041</v>
      </c>
      <c r="G5" s="53">
        <v>2794</v>
      </c>
      <c r="H5" s="55" t="s">
        <v>2</v>
      </c>
      <c r="J5" s="71"/>
      <c r="K5" s="72"/>
      <c r="L5" s="72"/>
      <c r="N5" s="70"/>
    </row>
    <row r="6" spans="1:14" ht="18.75">
      <c r="A6" s="80">
        <f>C6/B6*1000</f>
        <v>390.72152931577108</v>
      </c>
      <c r="B6" s="81">
        <v>8579</v>
      </c>
      <c r="C6" s="81">
        <v>3352</v>
      </c>
      <c r="D6" s="80"/>
      <c r="E6" s="82">
        <f>G6/F6*1000</f>
        <v>1123.4567901234568</v>
      </c>
      <c r="F6" s="82">
        <v>3321</v>
      </c>
      <c r="G6" s="81">
        <v>3731</v>
      </c>
      <c r="H6" s="83" t="s">
        <v>43</v>
      </c>
      <c r="J6" s="71"/>
      <c r="K6" s="72"/>
      <c r="L6" s="72"/>
      <c r="N6" s="70"/>
    </row>
    <row r="7" spans="1:14" ht="18.75">
      <c r="A7" s="76">
        <f>C7/B7*1000</f>
        <v>333.7663330022159</v>
      </c>
      <c r="B7" s="77">
        <v>13087</v>
      </c>
      <c r="C7" s="77">
        <v>4368</v>
      </c>
      <c r="D7" s="76"/>
      <c r="E7" s="78">
        <f>G7/F7*1000</f>
        <v>1239.0075376884422</v>
      </c>
      <c r="F7" s="78">
        <v>3184</v>
      </c>
      <c r="G7" s="77">
        <v>3945</v>
      </c>
      <c r="H7" s="79" t="s">
        <v>5</v>
      </c>
      <c r="J7" s="71"/>
      <c r="K7" s="72"/>
      <c r="L7" s="72"/>
      <c r="N7" s="70"/>
    </row>
    <row r="8" spans="1:14" ht="19.5" thickBot="1">
      <c r="A8" s="73">
        <f>C8/B8*1000</f>
        <v>356.64709022957817</v>
      </c>
      <c r="B8" s="73">
        <f>SUM(B5:B7)</f>
        <v>29968</v>
      </c>
      <c r="C8" s="73">
        <f>SUM(C5:C7)</f>
        <v>10688</v>
      </c>
      <c r="D8" s="74"/>
      <c r="E8" s="73">
        <f>G8/F8*1000</f>
        <v>1225.1345658787739</v>
      </c>
      <c r="F8" s="73">
        <f>SUM(F5:F7)</f>
        <v>8546</v>
      </c>
      <c r="G8" s="73">
        <f>SUM(G5:G7)</f>
        <v>10470</v>
      </c>
      <c r="H8" s="75" t="s">
        <v>17</v>
      </c>
      <c r="J8" s="71"/>
      <c r="L8" s="71"/>
      <c r="N8" s="70"/>
    </row>
    <row r="9" spans="1:14" ht="18.75">
      <c r="A9" s="47"/>
      <c r="B9" s="48"/>
      <c r="C9" s="49"/>
      <c r="D9" s="48"/>
      <c r="E9" s="48"/>
      <c r="F9" s="48"/>
      <c r="G9" s="48"/>
      <c r="H9" s="50" t="s">
        <v>41</v>
      </c>
    </row>
    <row r="10" spans="1:14" ht="15.75">
      <c r="H10" s="50" t="s">
        <v>37</v>
      </c>
    </row>
    <row r="12" spans="1:14">
      <c r="B12" s="51"/>
      <c r="C12" s="51"/>
    </row>
    <row r="13" spans="1:14">
      <c r="B13" s="51"/>
      <c r="C13" s="51"/>
      <c r="D13" s="51"/>
      <c r="E13" s="51"/>
      <c r="F13" s="51"/>
      <c r="G13" s="51"/>
    </row>
    <row r="15" spans="1:14">
      <c r="F15" s="51"/>
      <c r="G15" s="51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21" sqref="C21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5">
        <v>3</v>
      </c>
      <c r="B2" s="117" t="s">
        <v>35</v>
      </c>
      <c r="C2" s="117"/>
      <c r="D2" s="67" t="s">
        <v>1</v>
      </c>
    </row>
    <row r="3" spans="1:4" ht="18.75">
      <c r="A3" s="57" t="s">
        <v>9</v>
      </c>
      <c r="B3" s="57" t="s">
        <v>36</v>
      </c>
      <c r="C3" s="57" t="s">
        <v>11</v>
      </c>
      <c r="D3" s="68" t="s">
        <v>42</v>
      </c>
    </row>
    <row r="4" spans="1:4" ht="19.5" thickBot="1">
      <c r="A4" s="35">
        <f>C4+B4</f>
        <v>8743.7727000000014</v>
      </c>
      <c r="B4" s="35">
        <v>6733.0357000000004</v>
      </c>
      <c r="C4" s="35">
        <v>2010.7370000000001</v>
      </c>
      <c r="D4" s="36" t="s">
        <v>5</v>
      </c>
    </row>
    <row r="5" spans="1:4">
      <c r="A5" s="37"/>
      <c r="B5" s="37"/>
      <c r="C5" s="37"/>
      <c r="D5" s="38" t="s">
        <v>38</v>
      </c>
    </row>
    <row r="8" spans="1:4" ht="21.75" thickBot="1">
      <c r="A8" s="65">
        <v>3</v>
      </c>
      <c r="B8" s="117" t="s">
        <v>35</v>
      </c>
      <c r="C8" s="117"/>
      <c r="D8" s="67" t="s">
        <v>33</v>
      </c>
    </row>
    <row r="9" spans="1:4" ht="18.75">
      <c r="A9" s="57" t="s">
        <v>9</v>
      </c>
      <c r="B9" s="57" t="s">
        <v>36</v>
      </c>
      <c r="C9" s="57" t="s">
        <v>11</v>
      </c>
      <c r="D9" s="68" t="s">
        <v>42</v>
      </c>
    </row>
    <row r="10" spans="1:4" ht="19.5" thickBot="1">
      <c r="A10" s="35">
        <f>C10+B10</f>
        <v>7369.8263999999999</v>
      </c>
      <c r="B10" s="35">
        <v>5675.0451000000003</v>
      </c>
      <c r="C10" s="35">
        <v>1694.7813000000001</v>
      </c>
      <c r="D10" s="36" t="s">
        <v>5</v>
      </c>
    </row>
    <row r="11" spans="1:4">
      <c r="A11" s="37"/>
      <c r="B11" s="37"/>
      <c r="C11" s="37"/>
      <c r="D11" s="38" t="s">
        <v>38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2" sqref="B12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65">
        <v>4</v>
      </c>
      <c r="B2" s="69" t="s">
        <v>15</v>
      </c>
      <c r="C2" s="66" t="s">
        <v>14</v>
      </c>
    </row>
    <row r="3" spans="1:3">
      <c r="A3" s="58" t="s">
        <v>34</v>
      </c>
      <c r="B3" s="58" t="s">
        <v>13</v>
      </c>
      <c r="C3" s="59" t="s">
        <v>42</v>
      </c>
    </row>
    <row r="4" spans="1:3" ht="19.5" thickBot="1">
      <c r="A4" s="43">
        <v>234348.28</v>
      </c>
      <c r="B4" s="41">
        <v>42000</v>
      </c>
      <c r="C4" s="42" t="s">
        <v>5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19" t="s">
        <v>18</v>
      </c>
      <c r="C2" s="119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119" t="s">
        <v>18</v>
      </c>
      <c r="C7" s="119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119" t="s">
        <v>18</v>
      </c>
      <c r="C12" s="119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119" t="s">
        <v>18</v>
      </c>
      <c r="C17" s="119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119" t="s">
        <v>18</v>
      </c>
      <c r="C22" s="119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119" t="s">
        <v>18</v>
      </c>
      <c r="C27" s="119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119" t="s">
        <v>18</v>
      </c>
      <c r="C32" s="119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119" t="s">
        <v>18</v>
      </c>
      <c r="C37" s="119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119" t="s">
        <v>18</v>
      </c>
      <c r="C42" s="119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119" t="s">
        <v>18</v>
      </c>
      <c r="C47" s="119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119" t="s">
        <v>18</v>
      </c>
      <c r="C52" s="119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119" t="s">
        <v>18</v>
      </c>
      <c r="C57" s="119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119" t="s">
        <v>18</v>
      </c>
      <c r="C62" s="119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119" t="s">
        <v>18</v>
      </c>
      <c r="C67" s="119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119" t="s">
        <v>18</v>
      </c>
      <c r="C72" s="119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119" t="s">
        <v>18</v>
      </c>
      <c r="C77" s="119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119" t="s">
        <v>18</v>
      </c>
      <c r="C82" s="119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119" t="s">
        <v>18</v>
      </c>
      <c r="C87" s="119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119" t="s">
        <v>18</v>
      </c>
      <c r="C92" s="119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119" t="s">
        <v>18</v>
      </c>
      <c r="C97" s="119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19" t="s">
        <v>18</v>
      </c>
      <c r="C102" s="119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19" t="s">
        <v>18</v>
      </c>
      <c r="C107" s="119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119" t="s">
        <v>18</v>
      </c>
      <c r="C112" s="119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119" t="s">
        <v>18</v>
      </c>
      <c r="C117" s="119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19" t="s">
        <v>18</v>
      </c>
      <c r="C122" s="119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119" t="s">
        <v>18</v>
      </c>
      <c r="C127" s="119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119" t="s">
        <v>18</v>
      </c>
      <c r="C132" s="119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119" t="s">
        <v>18</v>
      </c>
      <c r="C137" s="119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119" t="s">
        <v>18</v>
      </c>
      <c r="C142" s="119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119" t="s">
        <v>18</v>
      </c>
      <c r="C148" s="119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119" t="s">
        <v>18</v>
      </c>
      <c r="C153" s="119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119" t="s">
        <v>18</v>
      </c>
      <c r="C158" s="119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119" t="s">
        <v>18</v>
      </c>
      <c r="C163" s="119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119" t="s">
        <v>18</v>
      </c>
      <c r="C168" s="119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119" t="s">
        <v>18</v>
      </c>
      <c r="C173" s="119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119" t="s">
        <v>18</v>
      </c>
      <c r="C178" s="119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119" t="s">
        <v>18</v>
      </c>
      <c r="C183" s="119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119" t="s">
        <v>18</v>
      </c>
      <c r="C188" s="119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119" t="s">
        <v>18</v>
      </c>
      <c r="C193" s="119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119" t="s">
        <v>18</v>
      </c>
      <c r="C198" s="119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119" t="s">
        <v>18</v>
      </c>
      <c r="C203" s="119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119" t="s">
        <v>18</v>
      </c>
      <c r="C208" s="119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19" t="s">
        <v>18</v>
      </c>
      <c r="C214" s="119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118" t="s">
        <v>18</v>
      </c>
      <c r="C220" s="118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18" t="s">
        <v>18</v>
      </c>
      <c r="C227" s="118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118" t="s">
        <v>18</v>
      </c>
      <c r="C233" s="118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118" t="s">
        <v>18</v>
      </c>
      <c r="C239" s="118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118" t="s">
        <v>18</v>
      </c>
      <c r="C245" s="118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118" t="s">
        <v>18</v>
      </c>
      <c r="C251" s="118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118" t="s">
        <v>18</v>
      </c>
      <c r="C257" s="118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118" t="s">
        <v>18</v>
      </c>
      <c r="C264" s="118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ترازپرداختها </vt:lpstr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2021-07-26T07:43:54Z</cp:lastPrinted>
  <dcterms:created xsi:type="dcterms:W3CDTF">2004-12-04T11:37:39Z</dcterms:created>
  <dcterms:modified xsi:type="dcterms:W3CDTF">2021-10-09T07:01:47Z</dcterms:modified>
</cp:coreProperties>
</file>