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.kilani\Desktop\bop ‌گزیده آمارها\بروز رسانی شده bop\"/>
    </mc:Choice>
  </mc:AlternateContent>
  <bookViews>
    <workbookView xWindow="0" yWindow="0" windowWidth="15360" windowHeight="7650" tabRatio="607"/>
  </bookViews>
  <sheets>
    <sheet name="ترازپرداختها  " sheetId="20" r:id="rId1"/>
    <sheet name="ترازتجاری" sheetId="7" r:id="rId2"/>
    <sheet name="بدهي‌ها(دلار- یورو)" sheetId="18" r:id="rId3"/>
    <sheet name="نرخ دلار" sheetId="9" r:id="rId4"/>
  </sheets>
  <definedNames>
    <definedName name="éر9" localSheetId="0">#REF!</definedName>
    <definedName name="éر9">#REF!</definedName>
    <definedName name="_xlnm.Print_Area" localSheetId="1">ترازتجاری!$A$1:$H$20</definedName>
  </definedNames>
  <calcPr calcId="162913"/>
</workbook>
</file>

<file path=xl/calcChain.xml><?xml version="1.0" encoding="utf-8"?>
<calcChain xmlns="http://schemas.openxmlformats.org/spreadsheetml/2006/main">
  <c r="A7" i="7" l="1"/>
  <c r="A8" i="7"/>
  <c r="A9" i="7"/>
  <c r="A10" i="7"/>
  <c r="A11" i="7"/>
  <c r="A12" i="7"/>
  <c r="A13" i="7"/>
  <c r="A14" i="7"/>
  <c r="A15" i="7"/>
  <c r="A16" i="7"/>
  <c r="A17" i="7"/>
  <c r="A6" i="7"/>
  <c r="E7" i="7"/>
  <c r="E8" i="7"/>
  <c r="E9" i="7"/>
  <c r="E10" i="7"/>
  <c r="E11" i="7"/>
  <c r="E12" i="7"/>
  <c r="E13" i="7"/>
  <c r="E14" i="7"/>
  <c r="E15" i="7"/>
  <c r="E16" i="7"/>
  <c r="E17" i="7"/>
  <c r="E6" i="7" l="1"/>
  <c r="A7" i="20" l="1"/>
  <c r="A8" i="20"/>
  <c r="A9" i="20"/>
  <c r="A10" i="20"/>
  <c r="A11" i="20"/>
  <c r="A12" i="20"/>
  <c r="A13" i="20"/>
  <c r="A14" i="20"/>
  <c r="A15" i="20"/>
  <c r="A16" i="20"/>
  <c r="A6" i="20"/>
  <c r="B18" i="7" l="1"/>
  <c r="C18" i="7"/>
  <c r="F18" i="7"/>
  <c r="G18" i="7"/>
  <c r="E18" i="7" l="1"/>
  <c r="A18" i="7"/>
  <c r="A11" i="18"/>
  <c r="A5" i="18"/>
</calcChain>
</file>

<file path=xl/sharedStrings.xml><?xml version="1.0" encoding="utf-8"?>
<sst xmlns="http://schemas.openxmlformats.org/spreadsheetml/2006/main" count="75" uniqueCount="58">
  <si>
    <t>واردات</t>
  </si>
  <si>
    <t>(ميليون دلار)</t>
  </si>
  <si>
    <t>فروردين</t>
  </si>
  <si>
    <t>ارزش واحد</t>
  </si>
  <si>
    <t>ارديبهشت</t>
  </si>
  <si>
    <t>خرداد</t>
  </si>
  <si>
    <t>تير</t>
  </si>
  <si>
    <t>مرداد</t>
  </si>
  <si>
    <t>شهريور</t>
  </si>
  <si>
    <t>کل</t>
  </si>
  <si>
    <t>کوتاه مدت</t>
  </si>
  <si>
    <t>ارزش (ميليون دلار)</t>
  </si>
  <si>
    <t xml:space="preserve">بازار بين بانکی </t>
  </si>
  <si>
    <t>(ريال)</t>
  </si>
  <si>
    <t>متوسط ماهانه نرخ فروش دلار دربازارهای بين بانکی وآزاد</t>
  </si>
  <si>
    <t xml:space="preserve">مهر </t>
  </si>
  <si>
    <t>کل دوره</t>
  </si>
  <si>
    <t>آبان</t>
  </si>
  <si>
    <t>آذر</t>
  </si>
  <si>
    <t>دي</t>
  </si>
  <si>
    <t>صادرات (2)</t>
  </si>
  <si>
    <t>(ميليون يورو)</t>
  </si>
  <si>
    <t xml:space="preserve">بازار آزاد </t>
  </si>
  <si>
    <t xml:space="preserve">  آمار بدهي هاي خارجي (تعهدات بالفعل) كشور در پايان هرماه (1) </t>
  </si>
  <si>
    <t xml:space="preserve">ميان مدت و بلندمدت </t>
  </si>
  <si>
    <t>2- با احتساب ميعانات گازي</t>
  </si>
  <si>
    <t xml:space="preserve">1- براساس سررسيد اوليه بدهي‌ها  </t>
  </si>
  <si>
    <t>آمار ماهانه صادرات و واردات گمرکي کشور(1)</t>
  </si>
  <si>
    <t>مقدار (هزارتن)</t>
  </si>
  <si>
    <t xml:space="preserve">1- ماخذ: آمارهاي مقدماتي گمرک جمهوری اسلامی ايران </t>
  </si>
  <si>
    <t>سال 1400</t>
  </si>
  <si>
    <t>بهمن</t>
  </si>
  <si>
    <t>اسفند</t>
  </si>
  <si>
    <t>موازنه پرداخت‌ها</t>
  </si>
  <si>
    <t>سال</t>
  </si>
  <si>
    <t>درصد تغييرات</t>
  </si>
  <si>
    <r>
      <rPr>
        <sz val="12"/>
        <rFont val="Arial"/>
        <family val="2"/>
      </rPr>
      <t>□</t>
    </r>
    <r>
      <rPr>
        <sz val="12"/>
        <rFont val="B Nazanin"/>
        <charset val="178"/>
      </rPr>
      <t>1399</t>
    </r>
  </si>
  <si>
    <t>-</t>
  </si>
  <si>
    <t>حساب جاري</t>
  </si>
  <si>
    <t>حساب کالا</t>
  </si>
  <si>
    <t>صادرات کالا (فوب)</t>
  </si>
  <si>
    <r>
      <t>صادرات نفتي</t>
    </r>
    <r>
      <rPr>
        <sz val="14"/>
        <rFont val="B Nazanin"/>
        <charset val="178"/>
      </rPr>
      <t xml:space="preserve"> </t>
    </r>
    <r>
      <rPr>
        <vertAlign val="superscript"/>
        <sz val="12"/>
        <rFont val="B Nazanin"/>
        <charset val="178"/>
      </rPr>
      <t>(1)</t>
    </r>
  </si>
  <si>
    <t>صادرات غيرنفتي</t>
  </si>
  <si>
    <t>واردات کالا (فوب)</t>
  </si>
  <si>
    <r>
      <t xml:space="preserve">گاز و فرآورده‌هاي نفتي </t>
    </r>
    <r>
      <rPr>
        <vertAlign val="superscript"/>
        <sz val="12"/>
        <rFont val="B Nazanin"/>
        <charset val="178"/>
      </rPr>
      <t>(2)</t>
    </r>
  </si>
  <si>
    <t>سايرکالاها</t>
  </si>
  <si>
    <t>حساب خدمات</t>
  </si>
  <si>
    <t>حساب درآمد</t>
  </si>
  <si>
    <t>حساب انتقالات جاري</t>
  </si>
  <si>
    <t>خالص حساب سرمايه</t>
  </si>
  <si>
    <t xml:space="preserve">اشتباهات و از قلم افتادگي </t>
  </si>
  <si>
    <t>موازنه کل</t>
  </si>
  <si>
    <t>1- ارزش نفت خام، فرآورده نفتي، گازطبيعي، ميعانات و مايعات‌گازي (تعرفه‌هاي 2709 ،2710و 2711) صادر شده توسط شرکت‌هاي ملي نفت ايران، ملي گاز ايران، ملي پالايش و پخش فرآورده‌هاي نفتي ايران، شرکت‌هاي پتروشيمي و سايرين (گمرکي و غير گمرکي)</t>
  </si>
  <si>
    <t>2- ارزش فرآورده نفتي، گازطبيعي، ميعانات و مايعات‌گازي (تعرفه‌هاي 2709 ،2710و 2711) وارد شده توسط شرکت‌هاي ملي نفت ايران، ملي گاز ايران، ملي پالايش و پخش فرآورده‌هاي نفتي ايران و سايرين (گمرکي و غير گمرکي)</t>
  </si>
  <si>
    <r>
      <rPr>
        <sz val="11"/>
        <rFont val="B Nazanin"/>
        <charset val="178"/>
      </rPr>
      <t>▲</t>
    </r>
    <r>
      <rPr>
        <sz val="12"/>
        <rFont val="B Nazanin"/>
        <charset val="178"/>
      </rPr>
      <t>1398</t>
    </r>
  </si>
  <si>
    <r>
      <rPr>
        <sz val="11"/>
        <rFont val="B Nazanin"/>
        <charset val="178"/>
      </rPr>
      <t>▲</t>
    </r>
    <r>
      <rPr>
        <sz val="12"/>
        <rFont val="B Nazanin"/>
        <charset val="178"/>
      </rPr>
      <t>1397</t>
    </r>
  </si>
  <si>
    <t>□1400</t>
  </si>
  <si>
    <r>
      <t>.</t>
    </r>
    <r>
      <rPr>
        <sz val="9"/>
        <rFont val="B Nazanin"/>
        <charset val="178"/>
      </rPr>
      <t>در ارقام تجديد نظر شده است</t>
    </r>
    <r>
      <rPr>
        <sz val="11"/>
        <rFont val="B Nazanin"/>
        <charset val="178"/>
      </rPr>
      <t xml:space="preserve">  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</si>
</sst>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164" formatCode="&quot;ريال&quot;\ #,##0.00_-;[Red]&quot;ريال&quot;\ #,##0.00\-"/>
    <numFmt numFmtId="165" formatCode="0.0"/>
    <numFmt numFmtId="166" formatCode="m/d/yy\ h:mm"/>
    <numFmt numFmtId="167" formatCode="#.00"/>
    <numFmt numFmtId="168" formatCode="#."/>
    <numFmt numFmtId="169" formatCode="mmm\ dd\,\ yyyy"/>
    <numFmt numFmtId="170" formatCode="mmm\-yyyy"/>
    <numFmt numFmtId="171" formatCode="yyyy"/>
    <numFmt numFmtId="172" formatCode="&quot;£&quot;#,##0.00;[Red]\-&quot;£&quot;#,##0.00"/>
    <numFmt numFmtId="173" formatCode="0.000"/>
    <numFmt numFmtId="174" formatCode="0.0000"/>
    <numFmt numFmtId="175" formatCode="0.000000"/>
    <numFmt numFmtId="176" formatCode="0_)"/>
    <numFmt numFmtId="177" formatCode="0.00000"/>
    <numFmt numFmtId="178" formatCode="0.0000000"/>
    <numFmt numFmtId="179" formatCode="#,##0.0000000"/>
    <numFmt numFmtId="180" formatCode="0.00000000000"/>
  </numFmts>
  <fonts count="29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B Nazanin"/>
      <charset val="178"/>
    </font>
    <font>
      <sz val="12"/>
      <name val="B Nazanin"/>
      <charset val="178"/>
    </font>
    <font>
      <b/>
      <sz val="12"/>
      <name val="B Nazanin"/>
      <charset val="178"/>
    </font>
    <font>
      <sz val="13"/>
      <name val="B Nazanin"/>
      <charset val="178"/>
    </font>
    <font>
      <b/>
      <sz val="13"/>
      <name val="B Nazanin"/>
      <charset val="178"/>
    </font>
    <font>
      <b/>
      <sz val="11"/>
      <name val="B Nazanin"/>
      <charset val="178"/>
    </font>
    <font>
      <sz val="8"/>
      <name val="B Nazanin"/>
      <charset val="178"/>
    </font>
    <font>
      <sz val="11"/>
      <name val="B Nazanin"/>
      <charset val="178"/>
    </font>
    <font>
      <sz val="12"/>
      <name val="Nazanin"/>
      <charset val="178"/>
    </font>
    <font>
      <b/>
      <sz val="12"/>
      <name val="Nazanin"/>
      <charset val="178"/>
    </font>
    <font>
      <sz val="10"/>
      <name val="Courier"/>
      <family val="3"/>
    </font>
    <font>
      <sz val="12"/>
      <name val="Arial"/>
      <family val="2"/>
    </font>
    <font>
      <sz val="14"/>
      <name val="B Nazanin"/>
      <charset val="178"/>
    </font>
    <font>
      <vertAlign val="superscript"/>
      <sz val="12"/>
      <name val="B Nazanin"/>
      <charset val="178"/>
    </font>
    <font>
      <b/>
      <sz val="11"/>
      <name val="Lotus"/>
      <charset val="178"/>
    </font>
    <font>
      <sz val="9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1">
    <xf numFmtId="0" fontId="0" fillId="0" borderId="0"/>
    <xf numFmtId="0" fontId="6" fillId="0" borderId="0"/>
    <xf numFmtId="0" fontId="7" fillId="0" borderId="0">
      <protection locked="0"/>
    </xf>
    <xf numFmtId="166" fontId="5" fillId="0" borderId="0" applyFont="0" applyFill="0" applyBorder="0" applyAlignment="0" applyProtection="0">
      <alignment wrapText="1"/>
    </xf>
    <xf numFmtId="167" fontId="7" fillId="0" borderId="0">
      <protection locked="0"/>
    </xf>
    <xf numFmtId="168" fontId="8" fillId="0" borderId="0">
      <protection locked="0"/>
    </xf>
    <xf numFmtId="168" fontId="8" fillId="0" borderId="0">
      <protection locked="0"/>
    </xf>
    <xf numFmtId="0" fontId="9" fillId="2" borderId="1" applyNumberFormat="0" applyProtection="0">
      <alignment horizontal="center" wrapText="1"/>
    </xf>
    <xf numFmtId="0" fontId="9" fillId="2" borderId="2" applyNumberFormat="0" applyAlignment="0" applyProtection="0">
      <alignment wrapText="1"/>
    </xf>
    <xf numFmtId="0" fontId="5" fillId="3" borderId="0" applyNumberFormat="0" applyBorder="0">
      <alignment horizontal="center" wrapText="1"/>
    </xf>
    <xf numFmtId="0" fontId="5" fillId="4" borderId="3" applyNumberFormat="0">
      <alignment wrapText="1"/>
    </xf>
    <xf numFmtId="0" fontId="5" fillId="4" borderId="0" applyNumberFormat="0" applyBorder="0">
      <alignment wrapText="1"/>
    </xf>
    <xf numFmtId="0" fontId="5" fillId="0" borderId="0" applyNumberFormat="0" applyFill="0" applyBorder="0" applyProtection="0">
      <alignment horizontal="right" wrapText="1"/>
    </xf>
    <xf numFmtId="169" fontId="5" fillId="0" borderId="0" applyFill="0" applyBorder="0" applyAlignment="0" applyProtection="0">
      <alignment wrapText="1"/>
    </xf>
    <xf numFmtId="170" fontId="5" fillId="0" borderId="0" applyFill="0" applyBorder="0" applyAlignment="0" applyProtection="0">
      <alignment wrapText="1"/>
    </xf>
    <xf numFmtId="171" fontId="5" fillId="0" borderId="0" applyFill="0" applyBorder="0" applyAlignment="0" applyProtection="0">
      <alignment wrapText="1"/>
    </xf>
    <xf numFmtId="0" fontId="5" fillId="0" borderId="0" applyNumberFormat="0" applyFill="0" applyBorder="0" applyProtection="0">
      <alignment horizontal="right" wrapText="1"/>
    </xf>
    <xf numFmtId="0" fontId="5" fillId="0" borderId="0" applyNumberFormat="0" applyFill="0" applyBorder="0">
      <alignment horizontal="right" wrapText="1"/>
    </xf>
    <xf numFmtId="17" fontId="5" fillId="0" borderId="0" applyFill="0" applyBorder="0">
      <alignment horizontal="right" wrapText="1"/>
    </xf>
    <xf numFmtId="164" fontId="5" fillId="0" borderId="0" applyFill="0" applyBorder="0" applyAlignment="0" applyProtection="0">
      <alignment wrapText="1"/>
    </xf>
    <xf numFmtId="0" fontId="10" fillId="0" borderId="0" applyNumberFormat="0" applyFill="0" applyBorder="0">
      <alignment horizontal="left" wrapText="1"/>
    </xf>
    <xf numFmtId="0" fontId="9" fillId="0" borderId="0" applyNumberFormat="0" applyFill="0" applyBorder="0">
      <alignment horizontal="center" wrapText="1"/>
    </xf>
    <xf numFmtId="0" fontId="9" fillId="0" borderId="0" applyNumberFormat="0" applyFill="0" applyBorder="0">
      <alignment horizontal="center" wrapText="1"/>
    </xf>
    <xf numFmtId="0" fontId="11" fillId="0" borderId="0"/>
    <xf numFmtId="0" fontId="3" fillId="0" borderId="0"/>
    <xf numFmtId="168" fontId="7" fillId="0" borderId="9">
      <protection locked="0"/>
    </xf>
    <xf numFmtId="0" fontId="3" fillId="0" borderId="0"/>
    <xf numFmtId="0" fontId="2" fillId="0" borderId="0"/>
    <xf numFmtId="0" fontId="12" fillId="0" borderId="0"/>
    <xf numFmtId="166" fontId="3" fillId="0" borderId="0" applyFont="0" applyFill="0" applyBorder="0" applyAlignment="0" applyProtection="0">
      <alignment wrapText="1"/>
    </xf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171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72" fontId="3" fillId="0" borderId="0" applyFill="0" applyBorder="0" applyAlignment="0" applyProtection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3" fillId="3" borderId="0" applyNumberFormat="0" applyBorder="0">
      <alignment horizontal="center" wrapText="1"/>
    </xf>
    <xf numFmtId="0" fontId="3" fillId="4" borderId="3" applyNumberFormat="0">
      <alignment wrapText="1"/>
    </xf>
    <xf numFmtId="0" fontId="3" fillId="4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169" fontId="3" fillId="0" borderId="0" applyFill="0" applyBorder="0" applyAlignment="0" applyProtection="0">
      <alignment wrapText="1"/>
    </xf>
    <xf numFmtId="170" fontId="3" fillId="0" borderId="0" applyFill="0" applyBorder="0" applyAlignment="0" applyProtection="0">
      <alignment wrapText="1"/>
    </xf>
    <xf numFmtId="171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17" fontId="3" fillId="0" borderId="0" applyFill="0" applyBorder="0">
      <alignment horizontal="right" wrapText="1"/>
    </xf>
    <xf numFmtId="164" fontId="3" fillId="0" borderId="0" applyFill="0" applyBorder="0" applyAlignment="0" applyProtection="0">
      <alignment wrapText="1"/>
    </xf>
    <xf numFmtId="0" fontId="23" fillId="0" borderId="0"/>
  </cellStyleXfs>
  <cellXfs count="99">
    <xf numFmtId="0" fontId="0" fillId="0" borderId="0" xfId="0"/>
    <xf numFmtId="0" fontId="13" fillId="0" borderId="0" xfId="0" applyFont="1"/>
    <xf numFmtId="1" fontId="14" fillId="5" borderId="8" xfId="23" applyNumberFormat="1" applyFont="1" applyFill="1" applyBorder="1" applyAlignment="1">
      <alignment horizontal="center" vertical="center"/>
    </xf>
    <xf numFmtId="1" fontId="14" fillId="5" borderId="8" xfId="23" applyNumberFormat="1" applyFont="1" applyFill="1" applyBorder="1" applyAlignment="1">
      <alignment horizontal="right" vertical="center"/>
    </xf>
    <xf numFmtId="0" fontId="13" fillId="5" borderId="0" xfId="0" applyFont="1" applyFill="1"/>
    <xf numFmtId="0" fontId="13" fillId="5" borderId="6" xfId="23" applyFont="1" applyFill="1" applyBorder="1" applyAlignment="1">
      <alignment horizontal="right" readingOrder="2"/>
    </xf>
    <xf numFmtId="0" fontId="14" fillId="0" borderId="0" xfId="0" applyFont="1"/>
    <xf numFmtId="0" fontId="14" fillId="5" borderId="0" xfId="0" applyFont="1" applyFill="1"/>
    <xf numFmtId="1" fontId="14" fillId="5" borderId="4" xfId="0" applyNumberFormat="1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vertical="center"/>
    </xf>
    <xf numFmtId="1" fontId="14" fillId="7" borderId="4" xfId="0" applyNumberFormat="1" applyFont="1" applyFill="1" applyBorder="1" applyAlignment="1">
      <alignment horizontal="center" vertical="center"/>
    </xf>
    <xf numFmtId="0" fontId="13" fillId="5" borderId="0" xfId="0" applyFont="1" applyFill="1" applyAlignment="1">
      <alignment vertical="center"/>
    </xf>
    <xf numFmtId="3" fontId="13" fillId="5" borderId="0" xfId="0" applyNumberFormat="1" applyFont="1" applyFill="1" applyAlignment="1">
      <alignment vertical="center"/>
    </xf>
    <xf numFmtId="0" fontId="16" fillId="5" borderId="0" xfId="0" applyFont="1" applyFill="1" applyAlignment="1">
      <alignment vertical="center"/>
    </xf>
    <xf numFmtId="165" fontId="13" fillId="5" borderId="0" xfId="0" applyNumberFormat="1" applyFont="1" applyFill="1" applyAlignment="1">
      <alignment vertical="center"/>
    </xf>
    <xf numFmtId="1" fontId="13" fillId="5" borderId="0" xfId="0" applyNumberFormat="1" applyFont="1" applyFill="1" applyAlignment="1">
      <alignment vertical="center"/>
    </xf>
    <xf numFmtId="0" fontId="14" fillId="6" borderId="5" xfId="23" applyFont="1" applyFill="1" applyBorder="1" applyAlignment="1">
      <alignment horizontal="center" vertical="center"/>
    </xf>
    <xf numFmtId="0" fontId="14" fillId="6" borderId="5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right" vertical="center"/>
    </xf>
    <xf numFmtId="0" fontId="15" fillId="8" borderId="4" xfId="0" applyFont="1" applyFill="1" applyBorder="1" applyAlignment="1">
      <alignment horizontal="left" vertical="center"/>
    </xf>
    <xf numFmtId="0" fontId="18" fillId="8" borderId="4" xfId="0" applyFont="1" applyFill="1" applyBorder="1" applyAlignment="1">
      <alignment horizontal="right" vertical="center"/>
    </xf>
    <xf numFmtId="0" fontId="18" fillId="8" borderId="4" xfId="0" applyFont="1" applyFill="1" applyBorder="1" applyAlignment="1">
      <alignment horizontal="right" vertical="center" readingOrder="2"/>
    </xf>
    <xf numFmtId="0" fontId="14" fillId="5" borderId="5" xfId="23" applyFont="1" applyFill="1" applyBorder="1" applyAlignment="1">
      <alignment horizontal="right" vertical="center"/>
    </xf>
    <xf numFmtId="0" fontId="15" fillId="8" borderId="4" xfId="0" applyFont="1" applyFill="1" applyBorder="1" applyAlignment="1">
      <alignment horizontal="center" vertical="center"/>
    </xf>
    <xf numFmtId="0" fontId="14" fillId="5" borderId="0" xfId="23" applyFont="1" applyFill="1" applyBorder="1" applyAlignment="1">
      <alignment horizontal="center"/>
    </xf>
    <xf numFmtId="0" fontId="14" fillId="8" borderId="4" xfId="0" applyFont="1" applyFill="1" applyBorder="1" applyAlignment="1">
      <alignment horizontal="center"/>
    </xf>
    <xf numFmtId="0" fontId="16" fillId="8" borderId="4" xfId="0" applyFont="1" applyFill="1" applyBorder="1" applyAlignment="1">
      <alignment horizontal="center"/>
    </xf>
    <xf numFmtId="0" fontId="17" fillId="8" borderId="4" xfId="0" applyFont="1" applyFill="1" applyBorder="1" applyAlignment="1">
      <alignment horizontal="center"/>
    </xf>
    <xf numFmtId="0" fontId="13" fillId="5" borderId="0" xfId="0" applyFont="1" applyFill="1" applyAlignment="1"/>
    <xf numFmtId="0" fontId="14" fillId="5" borderId="7" xfId="23" applyFont="1" applyFill="1" applyBorder="1" applyAlignment="1">
      <alignment horizontal="center"/>
    </xf>
    <xf numFmtId="0" fontId="14" fillId="5" borderId="5" xfId="23" applyFont="1" applyFill="1" applyBorder="1" applyAlignment="1">
      <alignment horizontal="center"/>
    </xf>
    <xf numFmtId="3" fontId="14" fillId="5" borderId="0" xfId="23" applyNumberFormat="1" applyFont="1" applyFill="1" applyBorder="1" applyAlignment="1">
      <alignment horizontal="center"/>
    </xf>
    <xf numFmtId="1" fontId="14" fillId="5" borderId="10" xfId="23" applyNumberFormat="1" applyFont="1" applyFill="1" applyBorder="1" applyAlignment="1">
      <alignment horizontal="center"/>
    </xf>
    <xf numFmtId="3" fontId="14" fillId="5" borderId="10" xfId="23" applyNumberFormat="1" applyFont="1" applyFill="1" applyBorder="1" applyAlignment="1">
      <alignment horizontal="center"/>
    </xf>
    <xf numFmtId="1" fontId="14" fillId="7" borderId="0" xfId="26" applyNumberFormat="1" applyFont="1" applyFill="1" applyBorder="1" applyAlignment="1">
      <alignment horizontal="center"/>
    </xf>
    <xf numFmtId="1" fontId="14" fillId="7" borderId="10" xfId="26" applyNumberFormat="1" applyFont="1" applyFill="1" applyBorder="1" applyAlignment="1">
      <alignment horizontal="center"/>
    </xf>
    <xf numFmtId="0" fontId="14" fillId="5" borderId="10" xfId="23" applyFont="1" applyFill="1" applyBorder="1" applyAlignment="1">
      <alignment horizontal="center"/>
    </xf>
    <xf numFmtId="1" fontId="14" fillId="5" borderId="0" xfId="23" applyNumberFormat="1" applyFont="1" applyFill="1" applyBorder="1" applyAlignment="1">
      <alignment horizontal="center"/>
    </xf>
    <xf numFmtId="1" fontId="14" fillId="7" borderId="0" xfId="26" applyNumberFormat="1" applyFont="1" applyFill="1" applyAlignment="1">
      <alignment horizontal="center"/>
    </xf>
    <xf numFmtId="0" fontId="13" fillId="5" borderId="0" xfId="0" applyFont="1" applyFill="1" applyAlignment="1">
      <alignment horizontal="center"/>
    </xf>
    <xf numFmtId="1" fontId="14" fillId="5" borderId="8" xfId="23" applyNumberFormat="1" applyFont="1" applyFill="1" applyBorder="1" applyAlignment="1">
      <alignment horizontal="center"/>
    </xf>
    <xf numFmtId="3" fontId="14" fillId="5" borderId="8" xfId="23" applyNumberFormat="1" applyFont="1" applyFill="1" applyBorder="1" applyAlignment="1">
      <alignment horizontal="center"/>
    </xf>
    <xf numFmtId="0" fontId="14" fillId="5" borderId="8" xfId="23" applyFont="1" applyFill="1" applyBorder="1" applyAlignment="1">
      <alignment horizontal="center"/>
    </xf>
    <xf numFmtId="0" fontId="13" fillId="5" borderId="0" xfId="23" applyFont="1" applyFill="1" applyAlignment="1">
      <alignment horizontal="center"/>
    </xf>
    <xf numFmtId="3" fontId="13" fillId="5" borderId="0" xfId="23" applyNumberFormat="1" applyFont="1" applyFill="1" applyAlignment="1">
      <alignment horizontal="center"/>
    </xf>
    <xf numFmtId="0" fontId="13" fillId="5" borderId="0" xfId="23" applyFont="1" applyFill="1" applyAlignment="1">
      <alignment horizontal="right" readingOrder="2"/>
    </xf>
    <xf numFmtId="175" fontId="13" fillId="5" borderId="0" xfId="0" applyNumberFormat="1" applyFont="1" applyFill="1" applyAlignment="1">
      <alignment vertical="center"/>
    </xf>
    <xf numFmtId="173" fontId="13" fillId="0" borderId="0" xfId="0" applyNumberFormat="1" applyFont="1"/>
    <xf numFmtId="174" fontId="13" fillId="0" borderId="0" xfId="0" applyNumberFormat="1" applyFont="1"/>
    <xf numFmtId="0" fontId="14" fillId="5" borderId="0" xfId="23" applyFont="1" applyFill="1" applyBorder="1" applyAlignment="1">
      <alignment horizontal="center"/>
    </xf>
    <xf numFmtId="0" fontId="14" fillId="5" borderId="0" xfId="23" applyFont="1" applyFill="1" applyBorder="1" applyAlignment="1">
      <alignment horizontal="center"/>
    </xf>
    <xf numFmtId="1" fontId="13" fillId="5" borderId="0" xfId="0" applyNumberFormat="1" applyFont="1" applyFill="1" applyAlignment="1"/>
    <xf numFmtId="0" fontId="20" fillId="0" borderId="0" xfId="0" applyFont="1" applyBorder="1"/>
    <xf numFmtId="1" fontId="20" fillId="5" borderId="0" xfId="0" applyNumberFormat="1" applyFont="1" applyFill="1" applyAlignment="1">
      <alignment horizontal="center"/>
    </xf>
    <xf numFmtId="0" fontId="14" fillId="5" borderId="0" xfId="60" applyFont="1" applyFill="1" applyBorder="1" applyAlignment="1" applyProtection="1">
      <alignment readingOrder="2"/>
    </xf>
    <xf numFmtId="165" fontId="20" fillId="5" borderId="0" xfId="0" applyNumberFormat="1" applyFont="1" applyFill="1" applyAlignment="1">
      <alignment horizontal="center"/>
    </xf>
    <xf numFmtId="0" fontId="20" fillId="5" borderId="0" xfId="60" applyFont="1" applyFill="1" applyBorder="1" applyAlignment="1">
      <alignment horizontal="right" indent="4"/>
    </xf>
    <xf numFmtId="0" fontId="20" fillId="5" borderId="0" xfId="60" applyFont="1" applyFill="1" applyBorder="1" applyAlignment="1">
      <alignment horizontal="right" indent="5" readingOrder="2"/>
    </xf>
    <xf numFmtId="0" fontId="14" fillId="5" borderId="0" xfId="60" applyFont="1" applyFill="1" applyBorder="1" applyAlignment="1" applyProtection="1">
      <alignment horizontal="right" indent="9" readingOrder="2"/>
    </xf>
    <xf numFmtId="0" fontId="14" fillId="5" borderId="0" xfId="60" applyFont="1" applyFill="1" applyBorder="1" applyAlignment="1" applyProtection="1">
      <alignment horizontal="right" readingOrder="2"/>
    </xf>
    <xf numFmtId="0" fontId="14" fillId="5" borderId="4" xfId="60" applyFont="1" applyFill="1" applyBorder="1" applyAlignment="1" applyProtection="1">
      <alignment horizontal="right" readingOrder="2"/>
    </xf>
    <xf numFmtId="1" fontId="20" fillId="5" borderId="12" xfId="60" applyNumberFormat="1" applyFont="1" applyFill="1" applyBorder="1" applyAlignment="1">
      <alignment horizontal="center" vertical="center"/>
    </xf>
    <xf numFmtId="1" fontId="20" fillId="5" borderId="12" xfId="0" applyNumberFormat="1" applyFont="1" applyFill="1" applyBorder="1" applyAlignment="1">
      <alignment horizontal="center"/>
    </xf>
    <xf numFmtId="0" fontId="14" fillId="5" borderId="12" xfId="60" applyFont="1" applyFill="1" applyBorder="1" applyAlignment="1">
      <alignment readingOrder="2"/>
    </xf>
    <xf numFmtId="0" fontId="20" fillId="0" borderId="0" xfId="0" applyFont="1"/>
    <xf numFmtId="0" fontId="19" fillId="0" borderId="0" xfId="0" applyFont="1" applyBorder="1" applyAlignment="1">
      <alignment horizontal="right" vertical="center" wrapText="1" readingOrder="2"/>
    </xf>
    <xf numFmtId="0" fontId="19" fillId="0" borderId="0" xfId="0" applyFont="1" applyBorder="1" applyAlignment="1">
      <alignment horizontal="right" vertical="center" wrapText="1" readingOrder="2"/>
    </xf>
    <xf numFmtId="1" fontId="20" fillId="0" borderId="0" xfId="0" applyNumberFormat="1" applyFont="1"/>
    <xf numFmtId="1" fontId="20" fillId="5" borderId="12" xfId="0" applyNumberFormat="1" applyFont="1" applyFill="1" applyBorder="1" applyAlignment="1">
      <alignment horizontal="center" vertical="center"/>
    </xf>
    <xf numFmtId="0" fontId="20" fillId="0" borderId="0" xfId="0" applyNumberFormat="1" applyFont="1"/>
    <xf numFmtId="177" fontId="20" fillId="0" borderId="0" xfId="0" applyNumberFormat="1" applyFont="1"/>
    <xf numFmtId="175" fontId="20" fillId="0" borderId="0" xfId="0" applyNumberFormat="1" applyFont="1"/>
    <xf numFmtId="0" fontId="20" fillId="0" borderId="11" xfId="0" applyFont="1" applyFill="1" applyBorder="1"/>
    <xf numFmtId="176" fontId="14" fillId="0" borderId="6" xfId="60" applyNumberFormat="1" applyFont="1" applyFill="1" applyBorder="1" applyAlignment="1" applyProtection="1">
      <alignment horizontal="center" vertical="center"/>
    </xf>
    <xf numFmtId="0" fontId="20" fillId="0" borderId="7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176" fontId="14" fillId="0" borderId="5" xfId="60" applyNumberFormat="1" applyFont="1" applyFill="1" applyBorder="1" applyAlignment="1" applyProtection="1">
      <alignment horizontal="center" vertical="center"/>
    </xf>
    <xf numFmtId="0" fontId="15" fillId="8" borderId="4" xfId="0" applyFont="1" applyFill="1" applyBorder="1" applyAlignment="1">
      <alignment horizontal="left"/>
    </xf>
    <xf numFmtId="0" fontId="21" fillId="8" borderId="4" xfId="0" applyFont="1" applyFill="1" applyBorder="1"/>
    <xf numFmtId="0" fontId="22" fillId="8" borderId="4" xfId="0" applyFont="1" applyFill="1" applyBorder="1"/>
    <xf numFmtId="0" fontId="27" fillId="8" borderId="4" xfId="0" applyFont="1" applyFill="1" applyBorder="1" applyAlignment="1">
      <alignment horizontal="right" vertical="center"/>
    </xf>
    <xf numFmtId="165" fontId="18" fillId="5" borderId="0" xfId="0" applyNumberFormat="1" applyFont="1" applyFill="1" applyAlignment="1">
      <alignment horizontal="center"/>
    </xf>
    <xf numFmtId="1" fontId="20" fillId="5" borderId="4" xfId="0" applyNumberFormat="1" applyFont="1" applyFill="1" applyBorder="1" applyAlignment="1">
      <alignment horizontal="center"/>
    </xf>
    <xf numFmtId="165" fontId="18" fillId="5" borderId="12" xfId="60" applyNumberFormat="1" applyFont="1" applyFill="1" applyBorder="1" applyAlignment="1">
      <alignment horizontal="center" vertical="center"/>
    </xf>
    <xf numFmtId="178" fontId="13" fillId="5" borderId="0" xfId="0" applyNumberFormat="1" applyFont="1" applyFill="1" applyAlignment="1">
      <alignment vertical="center"/>
    </xf>
    <xf numFmtId="179" fontId="13" fillId="5" borderId="0" xfId="0" applyNumberFormat="1" applyFont="1" applyFill="1" applyAlignment="1">
      <alignment horizontal="center"/>
    </xf>
    <xf numFmtId="175" fontId="16" fillId="5" borderId="0" xfId="0" applyNumberFormat="1" applyFont="1" applyFill="1" applyAlignment="1">
      <alignment vertical="center"/>
    </xf>
    <xf numFmtId="180" fontId="13" fillId="5" borderId="0" xfId="0" applyNumberFormat="1" applyFont="1" applyFill="1" applyAlignment="1">
      <alignment vertical="center"/>
    </xf>
    <xf numFmtId="165" fontId="15" fillId="5" borderId="0" xfId="0" applyNumberFormat="1" applyFont="1" applyFill="1" applyAlignment="1">
      <alignment horizontal="center"/>
    </xf>
    <xf numFmtId="165" fontId="15" fillId="5" borderId="12" xfId="60" applyNumberFormat="1" applyFont="1" applyFill="1" applyBorder="1" applyAlignment="1">
      <alignment horizontal="center" vertical="center"/>
    </xf>
    <xf numFmtId="165" fontId="25" fillId="5" borderId="0" xfId="0" applyNumberFormat="1" applyFont="1" applyFill="1" applyAlignment="1">
      <alignment horizontal="center"/>
    </xf>
    <xf numFmtId="0" fontId="15" fillId="8" borderId="4" xfId="0" applyFont="1" applyFill="1" applyBorder="1" applyAlignment="1">
      <alignment horizontal="left" readingOrder="2"/>
    </xf>
    <xf numFmtId="0" fontId="19" fillId="5" borderId="0" xfId="60" applyFont="1" applyFill="1" applyBorder="1" applyAlignment="1">
      <alignment horizontal="right" vertical="center" wrapText="1" readingOrder="2"/>
    </xf>
    <xf numFmtId="0" fontId="19" fillId="0" borderId="0" xfId="0" applyFont="1" applyBorder="1" applyAlignment="1">
      <alignment horizontal="right" vertical="center" wrapText="1" readingOrder="2"/>
    </xf>
    <xf numFmtId="176" fontId="14" fillId="0" borderId="11" xfId="60" applyNumberFormat="1" applyFont="1" applyFill="1" applyBorder="1" applyAlignment="1" applyProtection="1">
      <alignment horizontal="center" vertical="center"/>
    </xf>
    <xf numFmtId="0" fontId="14" fillId="5" borderId="5" xfId="23" applyFont="1" applyFill="1" applyBorder="1" applyAlignment="1">
      <alignment horizontal="center"/>
    </xf>
    <xf numFmtId="0" fontId="14" fillId="5" borderId="0" xfId="23" applyFont="1" applyFill="1" applyBorder="1" applyAlignment="1">
      <alignment horizontal="center"/>
    </xf>
    <xf numFmtId="0" fontId="15" fillId="8" borderId="4" xfId="0" applyFont="1" applyFill="1" applyBorder="1" applyAlignment="1">
      <alignment horizontal="center" vertical="center"/>
    </xf>
    <xf numFmtId="0" fontId="20" fillId="0" borderId="0" xfId="0" applyFont="1" applyAlignment="1">
      <alignment horizontal="right"/>
    </xf>
  </cellXfs>
  <cellStyles count="61">
    <cellStyle name="=C:\WINNT35\SYSTEM32\COMMAND.COM" xfId="1"/>
    <cellStyle name="Date" xfId="2"/>
    <cellStyle name="DateTime" xfId="3"/>
    <cellStyle name="DateTime 2" xfId="29"/>
    <cellStyle name="Fixed" xfId="4"/>
    <cellStyle name="Heading1" xfId="5"/>
    <cellStyle name="Heading2" xfId="6"/>
    <cellStyle name="Normal" xfId="0" builtinId="0"/>
    <cellStyle name="Normal 10" xfId="47"/>
    <cellStyle name="Normal 2" xfId="23"/>
    <cellStyle name="Normal 2 2" xfId="28"/>
    <cellStyle name="Normal 2_ترازپرداختها " xfId="24"/>
    <cellStyle name="Normal 3" xfId="27"/>
    <cellStyle name="Normal 3 2" xfId="26"/>
    <cellStyle name="Normal 3_ترازپرداختها " xfId="48"/>
    <cellStyle name="Normal 4" xfId="41"/>
    <cellStyle name="Normal 5" xfId="42"/>
    <cellStyle name="Normal 6" xfId="43"/>
    <cellStyle name="Normal 7" xfId="44"/>
    <cellStyle name="Normal 8" xfId="45"/>
    <cellStyle name="Normal 9" xfId="46"/>
    <cellStyle name="Normal_BOPIIP~1" xfId="60"/>
    <cellStyle name="Style 21" xfId="7"/>
    <cellStyle name="Style 22" xfId="8"/>
    <cellStyle name="Style 23" xfId="9"/>
    <cellStyle name="Style 23 2" xfId="30"/>
    <cellStyle name="Style 23_ترازپرداختها " xfId="49"/>
    <cellStyle name="Style 24" xfId="10"/>
    <cellStyle name="Style 24 2" xfId="31"/>
    <cellStyle name="Style 24_ترازپرداختها " xfId="50"/>
    <cellStyle name="Style 25" xfId="11"/>
    <cellStyle name="Style 25 2" xfId="32"/>
    <cellStyle name="Style 25_ترازپرداختها " xfId="51"/>
    <cellStyle name="Style 26" xfId="12"/>
    <cellStyle name="Style 26 2" xfId="33"/>
    <cellStyle name="Style 26_ترازپرداختها " xfId="52"/>
    <cellStyle name="Style 27" xfId="13"/>
    <cellStyle name="Style 27 2" xfId="34"/>
    <cellStyle name="Style 27_ترازپرداختها " xfId="53"/>
    <cellStyle name="Style 28" xfId="14"/>
    <cellStyle name="Style 28 2" xfId="35"/>
    <cellStyle name="Style 28_ترازپرداختها " xfId="54"/>
    <cellStyle name="Style 29" xfId="15"/>
    <cellStyle name="Style 29 2" xfId="36"/>
    <cellStyle name="Style 29_ترازپرداختها " xfId="55"/>
    <cellStyle name="Style 30" xfId="16"/>
    <cellStyle name="Style 30 2" xfId="37"/>
    <cellStyle name="Style 30_ترازپرداختها " xfId="56"/>
    <cellStyle name="Style 31" xfId="17"/>
    <cellStyle name="Style 31 2" xfId="38"/>
    <cellStyle name="Style 31_ترازپرداختها " xfId="57"/>
    <cellStyle name="Style 32" xfId="18"/>
    <cellStyle name="Style 32 2" xfId="39"/>
    <cellStyle name="Style 32_ترازپرداختها " xfId="58"/>
    <cellStyle name="Style 33" xfId="19"/>
    <cellStyle name="Style 33 2" xfId="40"/>
    <cellStyle name="Style 33_ترازپرداختها " xfId="59"/>
    <cellStyle name="Style 34" xfId="20"/>
    <cellStyle name="Style 35" xfId="21"/>
    <cellStyle name="Style 36" xfId="22"/>
    <cellStyle name="Total 2" xfId="2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showGridLines="0" tabSelected="1" zoomScale="106" zoomScaleNormal="106" zoomScaleSheetLayoutView="100" workbookViewId="0">
      <selection activeCell="H23" sqref="H23"/>
    </sheetView>
  </sheetViews>
  <sheetFormatPr defaultColWidth="8.85546875" defaultRowHeight="18"/>
  <cols>
    <col min="1" max="1" width="10.42578125" style="64" bestFit="1" customWidth="1"/>
    <col min="2" max="2" width="5.28515625" style="64" customWidth="1"/>
    <col min="3" max="3" width="9.5703125" style="64" customWidth="1"/>
    <col min="4" max="4" width="10.7109375" style="64" customWidth="1"/>
    <col min="5" max="7" width="11.5703125" style="64" customWidth="1"/>
    <col min="8" max="8" width="35.140625" style="64" customWidth="1"/>
    <col min="9" max="9" width="12.42578125" style="52" customWidth="1"/>
    <col min="10" max="10" width="12.28515625" style="64" bestFit="1" customWidth="1"/>
    <col min="11" max="11" width="12.5703125" style="64" customWidth="1"/>
    <col min="12" max="12" width="10.140625" style="64" customWidth="1"/>
    <col min="13" max="13" width="9" style="64" customWidth="1"/>
    <col min="14" max="14" width="9.5703125" style="64" bestFit="1" customWidth="1"/>
    <col min="15" max="16" width="9" style="64" bestFit="1" customWidth="1"/>
    <col min="17" max="16384" width="8.85546875" style="64"/>
  </cols>
  <sheetData>
    <row r="1" spans="1:8">
      <c r="A1" s="65"/>
      <c r="B1" s="66"/>
      <c r="C1" s="65"/>
      <c r="D1" s="65"/>
      <c r="E1" s="65"/>
      <c r="F1" s="65"/>
      <c r="G1" s="65"/>
      <c r="H1" s="65"/>
    </row>
    <row r="2" spans="1:8" ht="22.5" thickBot="1">
      <c r="A2" s="77">
        <v>1</v>
      </c>
      <c r="B2" s="77"/>
      <c r="C2" s="78"/>
      <c r="D2" s="79"/>
      <c r="E2" s="78"/>
      <c r="F2" s="79" t="s">
        <v>33</v>
      </c>
      <c r="G2" s="78"/>
      <c r="H2" s="80" t="s">
        <v>1</v>
      </c>
    </row>
    <row r="3" spans="1:8" ht="18.75">
      <c r="A3" s="72"/>
      <c r="B3" s="72"/>
      <c r="C3" s="94" t="s">
        <v>34</v>
      </c>
      <c r="D3" s="94"/>
      <c r="E3" s="94"/>
      <c r="F3" s="94"/>
      <c r="G3" s="94"/>
      <c r="H3" s="73"/>
    </row>
    <row r="4" spans="1:8" ht="18.75">
      <c r="A4" s="74" t="s">
        <v>35</v>
      </c>
      <c r="B4" s="75"/>
      <c r="C4" s="76" t="s">
        <v>56</v>
      </c>
      <c r="D4" s="76" t="s">
        <v>36</v>
      </c>
      <c r="E4" s="76" t="s">
        <v>54</v>
      </c>
      <c r="F4" s="76" t="s">
        <v>55</v>
      </c>
      <c r="G4" s="76">
        <v>1396</v>
      </c>
      <c r="H4" s="76"/>
    </row>
    <row r="5" spans="1:8" ht="21">
      <c r="A5" s="88" t="s">
        <v>37</v>
      </c>
      <c r="B5" s="81"/>
      <c r="C5" s="53">
        <v>11143.586962024981</v>
      </c>
      <c r="D5" s="53">
        <v>-707.7022198450627</v>
      </c>
      <c r="E5" s="53">
        <v>-1651.871435670042</v>
      </c>
      <c r="F5" s="53">
        <v>26241.152740360943</v>
      </c>
      <c r="G5" s="53">
        <v>14915.304878488183</v>
      </c>
      <c r="H5" s="54" t="s">
        <v>38</v>
      </c>
    </row>
    <row r="6" spans="1:8">
      <c r="A6" s="55">
        <f>(C6/D6-1)*100</f>
        <v>389.64618642037078</v>
      </c>
      <c r="B6" s="55"/>
      <c r="C6" s="53">
        <v>15844.174713297951</v>
      </c>
      <c r="D6" s="53">
        <v>3235.8415428759035</v>
      </c>
      <c r="E6" s="53">
        <v>1884.9700909737439</v>
      </c>
      <c r="F6" s="53">
        <v>30803.664848750312</v>
      </c>
      <c r="G6" s="53">
        <v>22193.49046680388</v>
      </c>
      <c r="H6" s="56" t="s">
        <v>39</v>
      </c>
    </row>
    <row r="7" spans="1:8">
      <c r="A7" s="55">
        <f t="shared" ref="A7:A16" si="0">(C7/D7-1)*100</f>
        <v>59.424234856942412</v>
      </c>
      <c r="B7" s="55"/>
      <c r="C7" s="53">
        <v>79470.128066693753</v>
      </c>
      <c r="D7" s="53">
        <v>49848.210429239567</v>
      </c>
      <c r="E7" s="53">
        <v>59975.179929818063</v>
      </c>
      <c r="F7" s="53">
        <v>92650.9885239219</v>
      </c>
      <c r="G7" s="53">
        <v>96033.738678294758</v>
      </c>
      <c r="H7" s="57" t="s">
        <v>40</v>
      </c>
    </row>
    <row r="8" spans="1:8" ht="22.5">
      <c r="A8" s="55">
        <f t="shared" si="0"/>
        <v>84.017986091972375</v>
      </c>
      <c r="B8" s="55"/>
      <c r="C8" s="53">
        <v>38722.502433428104</v>
      </c>
      <c r="D8" s="53">
        <v>21042.781336643126</v>
      </c>
      <c r="E8" s="53">
        <v>26049.320407610569</v>
      </c>
      <c r="F8" s="53">
        <v>56998.713330833685</v>
      </c>
      <c r="G8" s="53">
        <v>62767.593185556907</v>
      </c>
      <c r="H8" s="58" t="s">
        <v>41</v>
      </c>
    </row>
    <row r="9" spans="1:8" ht="18.75">
      <c r="A9" s="55">
        <f t="shared" si="0"/>
        <v>41.458144929139706</v>
      </c>
      <c r="B9" s="55"/>
      <c r="C9" s="53">
        <v>40747.625633265641</v>
      </c>
      <c r="D9" s="53">
        <v>28805.429092596438</v>
      </c>
      <c r="E9" s="53">
        <v>33925.859522207495</v>
      </c>
      <c r="F9" s="53">
        <v>35652.275193088215</v>
      </c>
      <c r="G9" s="53">
        <v>33266.145492737851</v>
      </c>
      <c r="H9" s="58" t="s">
        <v>42</v>
      </c>
    </row>
    <row r="10" spans="1:8">
      <c r="A10" s="55">
        <f t="shared" si="0"/>
        <v>36.50014979609719</v>
      </c>
      <c r="B10" s="55"/>
      <c r="C10" s="53">
        <v>63625.953353395802</v>
      </c>
      <c r="D10" s="53">
        <v>46612.368886363663</v>
      </c>
      <c r="E10" s="53">
        <v>58090.209838844319</v>
      </c>
      <c r="F10" s="53">
        <v>61847.323675171589</v>
      </c>
      <c r="G10" s="53">
        <v>73840.248211490878</v>
      </c>
      <c r="H10" s="57" t="s">
        <v>43</v>
      </c>
    </row>
    <row r="11" spans="1:8" ht="21">
      <c r="A11" s="55">
        <f t="shared" si="0"/>
        <v>141.6952861020329</v>
      </c>
      <c r="B11" s="55"/>
      <c r="C11" s="55">
        <v>0.17453299999999999</v>
      </c>
      <c r="D11" s="55">
        <v>7.2211999999999998E-2</v>
      </c>
      <c r="E11" s="53">
        <v>110.72545032651676</v>
      </c>
      <c r="F11" s="53">
        <v>1435.265568</v>
      </c>
      <c r="G11" s="53">
        <v>2749.2965329999993</v>
      </c>
      <c r="H11" s="58" t="s">
        <v>44</v>
      </c>
    </row>
    <row r="12" spans="1:8" ht="18.75">
      <c r="A12" s="55">
        <f t="shared" si="0"/>
        <v>36.499986827272977</v>
      </c>
      <c r="B12" s="55"/>
      <c r="C12" s="53">
        <v>63625.778820395804</v>
      </c>
      <c r="D12" s="53">
        <v>46612.296674363664</v>
      </c>
      <c r="E12" s="53">
        <v>57979.484388517805</v>
      </c>
      <c r="F12" s="53">
        <v>60412.058107171586</v>
      </c>
      <c r="G12" s="53">
        <v>71090.951678490877</v>
      </c>
      <c r="H12" s="58" t="s">
        <v>45</v>
      </c>
    </row>
    <row r="13" spans="1:8">
      <c r="A13" s="55">
        <f t="shared" si="0"/>
        <v>34.027144026121526</v>
      </c>
      <c r="B13" s="55"/>
      <c r="C13" s="53">
        <v>-5359.3871457860996</v>
      </c>
      <c r="D13" s="53">
        <v>-3998.7326333996716</v>
      </c>
      <c r="E13" s="53">
        <v>-4504.1256253266984</v>
      </c>
      <c r="F13" s="53">
        <v>-6278.0469601929799</v>
      </c>
      <c r="G13" s="53">
        <v>-8825.9768760269217</v>
      </c>
      <c r="H13" s="56" t="s">
        <v>46</v>
      </c>
    </row>
    <row r="14" spans="1:8">
      <c r="A14" s="55">
        <f t="shared" si="0"/>
        <v>-17.464395153499733</v>
      </c>
      <c r="B14" s="55"/>
      <c r="C14" s="53">
        <v>-494.65650423603483</v>
      </c>
      <c r="D14" s="53">
        <v>-599.32498847739362</v>
      </c>
      <c r="E14" s="53">
        <v>14.337121875918911</v>
      </c>
      <c r="F14" s="53">
        <v>874.76256392852702</v>
      </c>
      <c r="G14" s="53">
        <v>837.54331855423516</v>
      </c>
      <c r="H14" s="56" t="s">
        <v>47</v>
      </c>
    </row>
    <row r="15" spans="1:8">
      <c r="A15" s="55">
        <f t="shared" si="0"/>
        <v>76.230935772143596</v>
      </c>
      <c r="B15" s="55"/>
      <c r="C15" s="53">
        <v>1153.4558987491632</v>
      </c>
      <c r="D15" s="53">
        <v>654.51385915609899</v>
      </c>
      <c r="E15" s="53">
        <v>952.94697680699346</v>
      </c>
      <c r="F15" s="53">
        <v>840.77228787508693</v>
      </c>
      <c r="G15" s="53">
        <v>710.2479691569896</v>
      </c>
      <c r="H15" s="56" t="s">
        <v>48</v>
      </c>
    </row>
    <row r="16" spans="1:8" ht="18.75">
      <c r="A16" s="55">
        <f t="shared" si="0"/>
        <v>47.726793413183799</v>
      </c>
      <c r="B16" s="55"/>
      <c r="C16" s="53">
        <v>-9333.2823156397426</v>
      </c>
      <c r="D16" s="53">
        <v>-6317.93468198762</v>
      </c>
      <c r="E16" s="53">
        <v>-249.15211088052934</v>
      </c>
      <c r="F16" s="53">
        <v>-9934.6787199176142</v>
      </c>
      <c r="G16" s="53">
        <v>-19441.120203618233</v>
      </c>
      <c r="H16" s="59" t="s">
        <v>49</v>
      </c>
    </row>
    <row r="17" spans="1:8" ht="23.25" thickBot="1">
      <c r="A17" s="90" t="s">
        <v>37</v>
      </c>
      <c r="B17" s="55"/>
      <c r="C17" s="82">
        <v>-914.93673099412297</v>
      </c>
      <c r="D17" s="53">
        <v>4385.1052956831309</v>
      </c>
      <c r="E17" s="53">
        <v>2572.1963257704501</v>
      </c>
      <c r="F17" s="53">
        <v>-6426.5656777985205</v>
      </c>
      <c r="G17" s="53">
        <v>-3613.7944181966159</v>
      </c>
      <c r="H17" s="60" t="s">
        <v>50</v>
      </c>
    </row>
    <row r="18" spans="1:8" ht="21.75" thickBot="1">
      <c r="A18" s="89" t="s">
        <v>37</v>
      </c>
      <c r="B18" s="83"/>
      <c r="C18" s="68">
        <v>895.36791539111653</v>
      </c>
      <c r="D18" s="61">
        <v>-2640.5316061495487</v>
      </c>
      <c r="E18" s="61">
        <v>671.17277921987488</v>
      </c>
      <c r="F18" s="61">
        <v>9879.908342644816</v>
      </c>
      <c r="G18" s="62">
        <v>-8139.6097433266668</v>
      </c>
      <c r="H18" s="63" t="s">
        <v>51</v>
      </c>
    </row>
    <row r="19" spans="1:8" ht="28.15" customHeight="1">
      <c r="A19" s="92" t="s">
        <v>52</v>
      </c>
      <c r="B19" s="92"/>
      <c r="C19" s="92"/>
      <c r="D19" s="92"/>
      <c r="E19" s="92"/>
      <c r="F19" s="92"/>
      <c r="G19" s="92"/>
      <c r="H19" s="93"/>
    </row>
    <row r="20" spans="1:8">
      <c r="A20" s="93" t="s">
        <v>53</v>
      </c>
      <c r="B20" s="93"/>
      <c r="C20" s="93"/>
      <c r="D20" s="93"/>
      <c r="E20" s="93"/>
      <c r="F20" s="93"/>
      <c r="G20" s="93"/>
      <c r="H20" s="93"/>
    </row>
    <row r="21" spans="1:8">
      <c r="H21" s="98" t="s">
        <v>57</v>
      </c>
    </row>
    <row r="23" spans="1:8">
      <c r="A23" s="67"/>
      <c r="B23" s="67"/>
      <c r="C23" s="69"/>
      <c r="D23" s="70"/>
      <c r="E23" s="67"/>
      <c r="F23" s="67"/>
      <c r="G23" s="67"/>
    </row>
    <row r="24" spans="1:8">
      <c r="A24" s="67"/>
      <c r="B24" s="67"/>
      <c r="C24" s="71"/>
      <c r="D24" s="70"/>
      <c r="E24" s="67"/>
      <c r="F24" s="67"/>
      <c r="G24" s="67"/>
    </row>
    <row r="25" spans="1:8">
      <c r="A25" s="67"/>
      <c r="B25" s="67"/>
      <c r="C25" s="71"/>
      <c r="D25" s="70"/>
      <c r="E25" s="67"/>
      <c r="F25" s="67"/>
      <c r="G25" s="67"/>
    </row>
    <row r="26" spans="1:8">
      <c r="A26" s="67"/>
      <c r="B26" s="67"/>
      <c r="C26" s="71"/>
      <c r="D26" s="70"/>
      <c r="E26" s="67"/>
      <c r="F26" s="67"/>
      <c r="G26" s="67"/>
    </row>
    <row r="27" spans="1:8">
      <c r="A27" s="67"/>
      <c r="B27" s="67"/>
      <c r="C27" s="71"/>
      <c r="D27" s="70"/>
      <c r="E27" s="67"/>
      <c r="F27" s="67"/>
      <c r="G27" s="67"/>
    </row>
    <row r="28" spans="1:8">
      <c r="A28" s="67"/>
      <c r="B28" s="67"/>
      <c r="C28" s="71"/>
      <c r="D28" s="70"/>
      <c r="E28" s="67"/>
      <c r="F28" s="67"/>
      <c r="G28" s="67"/>
    </row>
    <row r="29" spans="1:8">
      <c r="A29" s="67"/>
      <c r="B29" s="67"/>
      <c r="C29" s="71"/>
      <c r="D29" s="70"/>
      <c r="E29" s="67"/>
      <c r="F29" s="67"/>
      <c r="G29" s="67"/>
    </row>
    <row r="30" spans="1:8">
      <c r="A30" s="67"/>
      <c r="B30" s="67"/>
      <c r="C30" s="71"/>
      <c r="D30" s="70"/>
      <c r="E30" s="67"/>
      <c r="F30" s="67"/>
      <c r="G30" s="67"/>
    </row>
    <row r="31" spans="1:8">
      <c r="A31" s="67"/>
      <c r="B31" s="67"/>
      <c r="C31" s="71"/>
      <c r="D31" s="70"/>
      <c r="E31" s="67"/>
      <c r="F31" s="67"/>
      <c r="G31" s="67"/>
    </row>
    <row r="32" spans="1:8">
      <c r="A32" s="67"/>
      <c r="B32" s="67"/>
      <c r="C32" s="71"/>
      <c r="D32" s="70"/>
      <c r="E32" s="67"/>
      <c r="F32" s="67"/>
      <c r="G32" s="67"/>
    </row>
    <row r="33" spans="1:7">
      <c r="A33" s="67"/>
      <c r="B33" s="67"/>
      <c r="C33" s="71"/>
      <c r="D33" s="70"/>
      <c r="E33" s="67"/>
      <c r="F33" s="67"/>
      <c r="G33" s="67"/>
    </row>
    <row r="34" spans="1:7">
      <c r="A34" s="67"/>
      <c r="B34" s="67"/>
      <c r="C34" s="71"/>
      <c r="D34" s="70"/>
      <c r="E34" s="67"/>
      <c r="F34" s="67"/>
      <c r="G34" s="67"/>
    </row>
    <row r="35" spans="1:7">
      <c r="A35" s="67"/>
      <c r="B35" s="67"/>
      <c r="C35" s="71"/>
      <c r="D35" s="70"/>
      <c r="E35" s="67"/>
      <c r="F35" s="67"/>
      <c r="G35" s="67"/>
    </row>
    <row r="36" spans="1:7">
      <c r="A36" s="67"/>
      <c r="B36" s="67"/>
      <c r="C36" s="69"/>
      <c r="D36" s="70"/>
      <c r="E36" s="67"/>
      <c r="F36" s="67"/>
      <c r="G36" s="67"/>
    </row>
    <row r="37" spans="1:7">
      <c r="A37" s="67"/>
      <c r="B37" s="67"/>
      <c r="C37" s="67"/>
      <c r="D37" s="67"/>
      <c r="E37" s="67"/>
      <c r="F37" s="67"/>
      <c r="G37" s="67"/>
    </row>
  </sheetData>
  <mergeCells count="3">
    <mergeCell ref="A19:H19"/>
    <mergeCell ref="A20:H20"/>
    <mergeCell ref="C3:G3"/>
  </mergeCells>
  <printOptions horizontalCentered="1"/>
  <pageMargins left="0.35433070866141703" right="0.23622047244094499" top="0.90354330699999996" bottom="0.82677165354330695" header="1.69291338582677" footer="0.82677165354330695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P28"/>
  <sheetViews>
    <sheetView zoomScaleNormal="100" zoomScaleSheetLayoutView="100" workbookViewId="0">
      <selection activeCell="A3" sqref="A3"/>
    </sheetView>
  </sheetViews>
  <sheetFormatPr defaultColWidth="8.85546875" defaultRowHeight="20.25"/>
  <cols>
    <col min="1" max="1" width="13.28515625" style="11" customWidth="1"/>
    <col min="2" max="2" width="11.7109375" style="11" customWidth="1"/>
    <col min="3" max="3" width="17" style="11" customWidth="1"/>
    <col min="4" max="4" width="12.140625" style="11" customWidth="1"/>
    <col min="5" max="5" width="13.7109375" style="11" customWidth="1"/>
    <col min="6" max="6" width="11.7109375" style="11" customWidth="1"/>
    <col min="7" max="7" width="14.28515625" style="11" customWidth="1"/>
    <col min="8" max="8" width="13.85546875" style="13" customWidth="1"/>
    <col min="9" max="9" width="9.42578125" style="11" bestFit="1" customWidth="1"/>
    <col min="10" max="10" width="11.140625" style="11" bestFit="1" customWidth="1"/>
    <col min="11" max="11" width="15.140625" style="11" bestFit="1" customWidth="1"/>
    <col min="12" max="12" width="8.85546875" style="11"/>
    <col min="13" max="13" width="9.42578125" style="11" bestFit="1" customWidth="1"/>
    <col min="14" max="14" width="11.140625" style="11" bestFit="1" customWidth="1"/>
    <col min="15" max="15" width="15.140625" style="11" bestFit="1" customWidth="1"/>
    <col min="16" max="16384" width="8.85546875" style="11"/>
  </cols>
  <sheetData>
    <row r="1" spans="1:16">
      <c r="E1" s="12"/>
    </row>
    <row r="3" spans="1:16" ht="22.5" thickBot="1">
      <c r="A3" s="91">
        <v>2</v>
      </c>
      <c r="B3" s="25"/>
      <c r="C3" s="25"/>
      <c r="D3" s="26"/>
      <c r="E3" s="27" t="s">
        <v>27</v>
      </c>
      <c r="F3" s="25"/>
      <c r="G3" s="25"/>
      <c r="H3" s="25"/>
      <c r="I3" s="28"/>
    </row>
    <row r="4" spans="1:16" ht="18.75">
      <c r="A4" s="95" t="s">
        <v>20</v>
      </c>
      <c r="B4" s="95"/>
      <c r="C4" s="95"/>
      <c r="D4" s="24"/>
      <c r="E4" s="95" t="s">
        <v>0</v>
      </c>
      <c r="F4" s="95"/>
      <c r="G4" s="95"/>
      <c r="H4" s="96" t="s">
        <v>30</v>
      </c>
      <c r="I4" s="28"/>
    </row>
    <row r="5" spans="1:16" ht="18.75">
      <c r="A5" s="29" t="s">
        <v>3</v>
      </c>
      <c r="B5" s="29" t="s">
        <v>28</v>
      </c>
      <c r="C5" s="29" t="s">
        <v>11</v>
      </c>
      <c r="D5" s="30"/>
      <c r="E5" s="29" t="s">
        <v>3</v>
      </c>
      <c r="F5" s="29" t="s">
        <v>28</v>
      </c>
      <c r="G5" s="29" t="s">
        <v>11</v>
      </c>
      <c r="H5" s="95"/>
      <c r="I5" s="28"/>
    </row>
    <row r="6" spans="1:16" ht="18.75">
      <c r="A6" s="31">
        <f>C6/B6*1000</f>
        <v>357.504215851602</v>
      </c>
      <c r="B6" s="32">
        <v>8302</v>
      </c>
      <c r="C6" s="32">
        <v>2968</v>
      </c>
      <c r="D6" s="33"/>
      <c r="E6" s="34">
        <f>G6/F6*1000</f>
        <v>1368.936795688388</v>
      </c>
      <c r="F6" s="35">
        <v>2041</v>
      </c>
      <c r="G6" s="32">
        <v>2794</v>
      </c>
      <c r="H6" s="36" t="s">
        <v>2</v>
      </c>
      <c r="I6" s="51"/>
      <c r="J6" s="46"/>
      <c r="K6" s="15"/>
      <c r="L6" s="15"/>
      <c r="M6" s="15"/>
      <c r="N6" s="15"/>
      <c r="O6" s="46"/>
      <c r="P6" s="46"/>
    </row>
    <row r="7" spans="1:16" ht="18.75">
      <c r="A7" s="31">
        <f t="shared" ref="A7:A17" si="0">C7/B7*1000</f>
        <v>390.72152931577108</v>
      </c>
      <c r="B7" s="37">
        <v>8579</v>
      </c>
      <c r="C7" s="37">
        <v>3352</v>
      </c>
      <c r="D7" s="31"/>
      <c r="E7" s="34">
        <f t="shared" ref="E7:E17" si="1">G7/F7*1000</f>
        <v>1123.4567901234568</v>
      </c>
      <c r="F7" s="34">
        <v>3321</v>
      </c>
      <c r="G7" s="38">
        <v>3731</v>
      </c>
      <c r="H7" s="24" t="s">
        <v>4</v>
      </c>
      <c r="I7" s="51"/>
      <c r="J7" s="46"/>
      <c r="K7" s="15"/>
      <c r="L7" s="15"/>
      <c r="M7" s="15"/>
      <c r="N7" s="15"/>
      <c r="O7" s="46"/>
      <c r="P7" s="46"/>
    </row>
    <row r="8" spans="1:16" ht="18.75">
      <c r="A8" s="31">
        <f t="shared" si="0"/>
        <v>333.7663330022159</v>
      </c>
      <c r="B8" s="37">
        <v>13087</v>
      </c>
      <c r="C8" s="37">
        <v>4368</v>
      </c>
      <c r="D8" s="31"/>
      <c r="E8" s="34">
        <f t="shared" si="1"/>
        <v>1239.0075376884422</v>
      </c>
      <c r="F8" s="34">
        <v>3184</v>
      </c>
      <c r="G8" s="38">
        <v>3945</v>
      </c>
      <c r="H8" s="24" t="s">
        <v>5</v>
      </c>
      <c r="I8" s="51"/>
      <c r="J8" s="46"/>
      <c r="K8" s="15"/>
      <c r="L8" s="15"/>
      <c r="M8" s="15"/>
      <c r="N8" s="15"/>
      <c r="O8" s="46"/>
      <c r="P8" s="46"/>
    </row>
    <row r="9" spans="1:16" ht="18.75">
      <c r="A9" s="31">
        <f t="shared" si="0"/>
        <v>436.39406982305115</v>
      </c>
      <c r="B9" s="37">
        <v>8364</v>
      </c>
      <c r="C9" s="37">
        <v>3650</v>
      </c>
      <c r="D9" s="31"/>
      <c r="E9" s="34">
        <f t="shared" si="1"/>
        <v>1036.0837749179914</v>
      </c>
      <c r="F9" s="34">
        <v>3963</v>
      </c>
      <c r="G9" s="38">
        <v>4106</v>
      </c>
      <c r="H9" s="24" t="s">
        <v>6</v>
      </c>
      <c r="I9" s="51"/>
      <c r="J9" s="46"/>
      <c r="K9" s="15"/>
      <c r="L9" s="15"/>
      <c r="M9" s="15"/>
      <c r="N9" s="15"/>
      <c r="O9" s="46"/>
      <c r="P9" s="46"/>
    </row>
    <row r="10" spans="1:16" ht="18.75">
      <c r="A10" s="31">
        <f t="shared" si="0"/>
        <v>465.27583309997198</v>
      </c>
      <c r="B10" s="37">
        <v>7142</v>
      </c>
      <c r="C10" s="37">
        <v>3323</v>
      </c>
      <c r="D10" s="31"/>
      <c r="E10" s="34">
        <f t="shared" si="1"/>
        <v>1568.7022900763359</v>
      </c>
      <c r="F10" s="34">
        <v>1310</v>
      </c>
      <c r="G10" s="37">
        <v>2055</v>
      </c>
      <c r="H10" s="24" t="s">
        <v>7</v>
      </c>
      <c r="I10" s="51"/>
      <c r="J10" s="46"/>
      <c r="K10" s="15"/>
      <c r="L10" s="15"/>
      <c r="M10" s="15"/>
      <c r="N10" s="15"/>
      <c r="O10" s="46"/>
      <c r="P10" s="46"/>
    </row>
    <row r="11" spans="1:16" ht="18.75">
      <c r="A11" s="31">
        <f t="shared" si="0"/>
        <v>285.42900426938439</v>
      </c>
      <c r="B11" s="37">
        <v>14522</v>
      </c>
      <c r="C11" s="37">
        <v>4145</v>
      </c>
      <c r="D11" s="31"/>
      <c r="E11" s="34">
        <f t="shared" si="1"/>
        <v>1220.1541643166011</v>
      </c>
      <c r="F11" s="34">
        <v>5319</v>
      </c>
      <c r="G11" s="37">
        <v>6490</v>
      </c>
      <c r="H11" s="24" t="s">
        <v>8</v>
      </c>
      <c r="I11" s="51"/>
      <c r="J11" s="46"/>
      <c r="K11" s="15"/>
      <c r="L11" s="15"/>
      <c r="M11" s="15"/>
      <c r="N11" s="15"/>
      <c r="O11" s="46"/>
      <c r="P11" s="46"/>
    </row>
    <row r="12" spans="1:16" ht="18.75">
      <c r="A12" s="31">
        <f t="shared" si="0"/>
        <v>346.90827301627678</v>
      </c>
      <c r="B12" s="37">
        <v>15186.190839999996</v>
      </c>
      <c r="C12" s="37">
        <v>5268.2152380000007</v>
      </c>
      <c r="D12" s="31"/>
      <c r="E12" s="34">
        <f t="shared" si="1"/>
        <v>1057.3915408435694</v>
      </c>
      <c r="F12" s="34">
        <v>4366.9946879999989</v>
      </c>
      <c r="G12" s="38">
        <v>4617.6232420000015</v>
      </c>
      <c r="H12" s="24" t="s">
        <v>15</v>
      </c>
      <c r="I12" s="51"/>
      <c r="J12" s="46"/>
      <c r="K12" s="15"/>
      <c r="L12" s="15"/>
      <c r="M12" s="15"/>
      <c r="N12" s="15"/>
      <c r="O12" s="46"/>
      <c r="P12" s="46"/>
    </row>
    <row r="13" spans="1:16" ht="18.75">
      <c r="A13" s="31">
        <f t="shared" si="0"/>
        <v>470.48951761802851</v>
      </c>
      <c r="B13" s="34">
        <v>8557.4131670000061</v>
      </c>
      <c r="C13" s="37">
        <v>4026.1731929999987</v>
      </c>
      <c r="D13" s="39"/>
      <c r="E13" s="34">
        <f t="shared" si="1"/>
        <v>1414.6191906236759</v>
      </c>
      <c r="F13" s="34">
        <v>3035.0053120000011</v>
      </c>
      <c r="G13" s="38">
        <v>4293.3767579999985</v>
      </c>
      <c r="H13" s="24" t="s">
        <v>17</v>
      </c>
      <c r="I13" s="51"/>
      <c r="J13" s="46"/>
      <c r="K13" s="15"/>
      <c r="L13" s="15"/>
      <c r="M13" s="15"/>
      <c r="N13" s="15"/>
      <c r="O13" s="46"/>
      <c r="P13" s="46"/>
    </row>
    <row r="14" spans="1:16" ht="18.75">
      <c r="A14" s="31">
        <f t="shared" si="0"/>
        <v>470.36227958860923</v>
      </c>
      <c r="B14" s="37">
        <v>8596.8692080000037</v>
      </c>
      <c r="C14" s="37">
        <v>4043.642998000003</v>
      </c>
      <c r="D14" s="31"/>
      <c r="E14" s="34">
        <f t="shared" si="1"/>
        <v>1372.3809088061535</v>
      </c>
      <c r="F14" s="37">
        <v>3578.7067001588694</v>
      </c>
      <c r="G14" s="38">
        <v>4911.3487535146996</v>
      </c>
      <c r="H14" s="24" t="s">
        <v>18</v>
      </c>
      <c r="I14" s="51"/>
      <c r="J14" s="46"/>
      <c r="K14" s="15"/>
      <c r="L14" s="15"/>
      <c r="M14" s="15"/>
      <c r="N14" s="15"/>
      <c r="O14" s="46"/>
      <c r="P14" s="46"/>
    </row>
    <row r="15" spans="1:16" ht="18.75">
      <c r="A15" s="31">
        <f t="shared" si="0"/>
        <v>447.51830025826644</v>
      </c>
      <c r="B15" s="37">
        <v>8088.2271841915499</v>
      </c>
      <c r="C15" s="37">
        <v>3619.6296815721071</v>
      </c>
      <c r="D15" s="31"/>
      <c r="E15" s="34">
        <f t="shared" si="1"/>
        <v>1464.6042590699067</v>
      </c>
      <c r="F15" s="34">
        <v>3092.7395518465528</v>
      </c>
      <c r="G15" s="37">
        <v>4529.6395198284154</v>
      </c>
      <c r="H15" s="24" t="s">
        <v>19</v>
      </c>
      <c r="I15" s="51"/>
      <c r="J15" s="46"/>
      <c r="K15" s="15"/>
      <c r="L15" s="15"/>
      <c r="M15" s="15"/>
      <c r="N15" s="15"/>
      <c r="O15" s="46"/>
      <c r="P15" s="46"/>
    </row>
    <row r="16" spans="1:16" ht="18.75">
      <c r="A16" s="31">
        <f t="shared" si="0"/>
        <v>388.53506790630263</v>
      </c>
      <c r="B16" s="37">
        <v>12232.877922808446</v>
      </c>
      <c r="C16" s="37">
        <v>4752.9020544278901</v>
      </c>
      <c r="D16" s="31"/>
      <c r="E16" s="34">
        <f t="shared" si="1"/>
        <v>1431.6540958971975</v>
      </c>
      <c r="F16" s="34">
        <v>3565.362850339814</v>
      </c>
      <c r="G16" s="37">
        <v>5104.3663280487017</v>
      </c>
      <c r="H16" s="49" t="s">
        <v>31</v>
      </c>
      <c r="I16" s="51"/>
      <c r="J16" s="46"/>
      <c r="K16" s="15"/>
      <c r="L16" s="15"/>
      <c r="M16" s="15"/>
      <c r="N16" s="15"/>
      <c r="O16" s="46"/>
      <c r="P16" s="46"/>
    </row>
    <row r="17" spans="1:16" ht="18.75">
      <c r="A17" s="31">
        <f t="shared" si="0"/>
        <v>504.36685640474309</v>
      </c>
      <c r="B17" s="37">
        <v>10117.349328428987</v>
      </c>
      <c r="C17" s="37">
        <v>5102.8556759283674</v>
      </c>
      <c r="D17" s="31"/>
      <c r="E17" s="34">
        <f t="shared" si="1"/>
        <v>1455.1772633799262</v>
      </c>
      <c r="F17" s="34">
        <v>4422.3602851322357</v>
      </c>
      <c r="G17" s="37">
        <v>6435.3181373987973</v>
      </c>
      <c r="H17" s="50" t="s">
        <v>32</v>
      </c>
      <c r="I17" s="51"/>
      <c r="J17" s="46"/>
      <c r="K17" s="15"/>
      <c r="L17" s="15"/>
      <c r="M17" s="15"/>
      <c r="N17" s="15"/>
      <c r="O17" s="46"/>
      <c r="P17" s="46"/>
    </row>
    <row r="18" spans="1:16" ht="19.5" thickBot="1">
      <c r="A18" s="40">
        <f>C18/B18*1000</f>
        <v>396.00445930915185</v>
      </c>
      <c r="B18" s="40">
        <f>SUM(B6:B17)</f>
        <v>122774.92765042899</v>
      </c>
      <c r="C18" s="40">
        <f>SUM(C6:C17)</f>
        <v>48619.418840928367</v>
      </c>
      <c r="D18" s="41"/>
      <c r="E18" s="40">
        <f>G18/F18*1000</f>
        <v>1286.7412990831767</v>
      </c>
      <c r="F18" s="40">
        <f>SUM(F6:F17)</f>
        <v>41199.169387477472</v>
      </c>
      <c r="G18" s="40">
        <f>SUM(G6:G17)</f>
        <v>53012.672738790614</v>
      </c>
      <c r="H18" s="42" t="s">
        <v>16</v>
      </c>
      <c r="I18" s="28"/>
      <c r="J18" s="46"/>
    </row>
    <row r="19" spans="1:16" ht="18.75">
      <c r="A19" s="24"/>
      <c r="B19" s="43"/>
      <c r="C19" s="44"/>
      <c r="D19" s="43"/>
      <c r="E19" s="43"/>
      <c r="F19" s="43"/>
      <c r="G19" s="43"/>
      <c r="H19" s="45" t="s">
        <v>29</v>
      </c>
      <c r="I19" s="28"/>
    </row>
    <row r="20" spans="1:16" ht="15.75">
      <c r="A20" s="85"/>
      <c r="B20" s="39"/>
      <c r="C20" s="39"/>
      <c r="D20" s="39"/>
      <c r="E20" s="39"/>
      <c r="F20" s="39"/>
      <c r="G20" s="39"/>
      <c r="H20" s="45" t="s">
        <v>25</v>
      </c>
      <c r="I20" s="28"/>
      <c r="J20" s="15"/>
      <c r="K20" s="15"/>
      <c r="L20" s="15"/>
    </row>
    <row r="21" spans="1:16">
      <c r="B21" s="84"/>
      <c r="C21" s="84"/>
      <c r="D21" s="15"/>
      <c r="E21" s="15"/>
      <c r="F21" s="15"/>
      <c r="G21" s="15"/>
    </row>
    <row r="22" spans="1:16">
      <c r="A22" s="15"/>
      <c r="B22" s="15"/>
      <c r="C22" s="15"/>
      <c r="D22" s="15"/>
      <c r="E22" s="15"/>
      <c r="F22" s="15"/>
      <c r="G22" s="15"/>
    </row>
    <row r="23" spans="1:16">
      <c r="A23" s="15"/>
      <c r="B23" s="15"/>
      <c r="C23" s="15"/>
      <c r="D23" s="14"/>
      <c r="E23" s="15"/>
      <c r="F23" s="15"/>
      <c r="G23" s="15"/>
      <c r="H23" s="86"/>
    </row>
    <row r="24" spans="1:16">
      <c r="A24" s="15"/>
      <c r="B24" s="15"/>
      <c r="C24" s="15"/>
      <c r="E24" s="15"/>
      <c r="F24" s="15"/>
      <c r="G24" s="15"/>
    </row>
    <row r="26" spans="1:16">
      <c r="A26" s="87"/>
      <c r="B26" s="87"/>
      <c r="C26" s="87"/>
      <c r="E26" s="84"/>
      <c r="F26" s="84"/>
      <c r="G26" s="84"/>
    </row>
    <row r="27" spans="1:16">
      <c r="A27" s="87"/>
      <c r="B27" s="87"/>
      <c r="C27" s="87"/>
      <c r="E27" s="84"/>
      <c r="F27" s="84"/>
      <c r="G27" s="84"/>
    </row>
    <row r="28" spans="1:16">
      <c r="A28" s="87"/>
      <c r="B28" s="87"/>
      <c r="C28" s="87"/>
      <c r="E28" s="84"/>
      <c r="F28" s="84"/>
      <c r="G28" s="84"/>
    </row>
  </sheetData>
  <mergeCells count="3">
    <mergeCell ref="A4:C4"/>
    <mergeCell ref="E4:G4"/>
    <mergeCell ref="H4:H5"/>
  </mergeCells>
  <phoneticPr fontId="4" type="noConversion"/>
  <printOptions horizontalCentered="1"/>
  <pageMargins left="0.23599999999999999" right="0.23599999999999999" top="0.748" bottom="0.748" header="0.314" footer="0.314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2"/>
  <sheetViews>
    <sheetView showGridLines="0" zoomScaleNormal="100" zoomScaleSheetLayoutView="100" workbookViewId="0">
      <selection activeCell="D17" sqref="D17"/>
    </sheetView>
  </sheetViews>
  <sheetFormatPr defaultColWidth="9.140625" defaultRowHeight="15.75"/>
  <cols>
    <col min="1" max="1" width="17.28515625" style="1" customWidth="1"/>
    <col min="2" max="2" width="27.7109375" style="1" customWidth="1"/>
    <col min="3" max="3" width="24.7109375" style="1" customWidth="1"/>
    <col min="4" max="4" width="26.42578125" style="1" customWidth="1"/>
    <col min="5" max="7" width="9.140625" style="1"/>
    <col min="8" max="8" width="10.85546875" style="1" bestFit="1" customWidth="1"/>
    <col min="9" max="16384" width="9.140625" style="1"/>
  </cols>
  <sheetData>
    <row r="3" spans="1:8" ht="21.75" thickBot="1">
      <c r="A3" s="19">
        <v>3</v>
      </c>
      <c r="B3" s="97" t="s">
        <v>23</v>
      </c>
      <c r="C3" s="97"/>
      <c r="D3" s="21" t="s">
        <v>1</v>
      </c>
    </row>
    <row r="4" spans="1:8" ht="18.75">
      <c r="A4" s="16" t="s">
        <v>9</v>
      </c>
      <c r="B4" s="16" t="s">
        <v>24</v>
      </c>
      <c r="C4" s="16" t="s">
        <v>10</v>
      </c>
      <c r="D4" s="22" t="s">
        <v>30</v>
      </c>
    </row>
    <row r="5" spans="1:8" ht="19.5" thickBot="1">
      <c r="A5" s="2">
        <f>C5+B5</f>
        <v>8674.9434000000001</v>
      </c>
      <c r="B5" s="2">
        <v>6173.6477999999997</v>
      </c>
      <c r="C5" s="2">
        <v>2501.2955999999999</v>
      </c>
      <c r="D5" s="3" t="s">
        <v>32</v>
      </c>
    </row>
    <row r="6" spans="1:8">
      <c r="A6" s="4"/>
      <c r="B6" s="4"/>
      <c r="C6" s="4"/>
      <c r="D6" s="5" t="s">
        <v>26</v>
      </c>
      <c r="F6" s="48"/>
      <c r="G6" s="48"/>
      <c r="H6" s="48"/>
    </row>
    <row r="9" spans="1:8" ht="21.75" thickBot="1">
      <c r="A9" s="19">
        <v>3</v>
      </c>
      <c r="B9" s="97" t="s">
        <v>23</v>
      </c>
      <c r="C9" s="97"/>
      <c r="D9" s="21" t="s">
        <v>21</v>
      </c>
    </row>
    <row r="10" spans="1:8" ht="18.75">
      <c r="A10" s="16" t="s">
        <v>9</v>
      </c>
      <c r="B10" s="16" t="s">
        <v>24</v>
      </c>
      <c r="C10" s="16" t="s">
        <v>10</v>
      </c>
      <c r="D10" s="22" t="s">
        <v>30</v>
      </c>
    </row>
    <row r="11" spans="1:8" ht="19.5" thickBot="1">
      <c r="A11" s="2">
        <f>C11+B11</f>
        <v>7854.5370999999996</v>
      </c>
      <c r="B11" s="2">
        <v>5589.7938999999997</v>
      </c>
      <c r="C11" s="2">
        <v>2264.7431999999999</v>
      </c>
      <c r="D11" s="3" t="s">
        <v>32</v>
      </c>
    </row>
    <row r="12" spans="1:8">
      <c r="A12" s="4"/>
      <c r="B12" s="4"/>
      <c r="C12" s="4"/>
      <c r="D12" s="5" t="s">
        <v>26</v>
      </c>
      <c r="E12" s="47"/>
      <c r="F12" s="47"/>
      <c r="G12" s="47"/>
    </row>
  </sheetData>
  <mergeCells count="2">
    <mergeCell ref="B3:C3"/>
    <mergeCell ref="B9:C9"/>
  </mergeCells>
  <printOptions horizontalCentered="1"/>
  <pageMargins left="0.23622047244094499" right="0.23622047244094499" top="0.74803149606299202" bottom="0.74803149606299202" header="0.31496062992126" footer="0.31496062992126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2:C4"/>
  <sheetViews>
    <sheetView zoomScale="120" zoomScaleNormal="120" zoomScaleSheetLayoutView="100" workbookViewId="0">
      <selection activeCell="B13" sqref="B13"/>
    </sheetView>
  </sheetViews>
  <sheetFormatPr defaultColWidth="8.85546875" defaultRowHeight="18.75"/>
  <cols>
    <col min="1" max="1" width="12.7109375" style="7" customWidth="1"/>
    <col min="2" max="2" width="48" style="7" customWidth="1"/>
    <col min="3" max="3" width="17.42578125" style="7" customWidth="1"/>
    <col min="4" max="16384" width="8.85546875" style="6"/>
  </cols>
  <sheetData>
    <row r="2" spans="1:3" ht="21.75" thickBot="1">
      <c r="A2" s="19">
        <v>4</v>
      </c>
      <c r="B2" s="23" t="s">
        <v>14</v>
      </c>
      <c r="C2" s="20" t="s">
        <v>13</v>
      </c>
    </row>
    <row r="3" spans="1:3">
      <c r="A3" s="17" t="s">
        <v>22</v>
      </c>
      <c r="B3" s="17" t="s">
        <v>12</v>
      </c>
      <c r="C3" s="18" t="s">
        <v>30</v>
      </c>
    </row>
    <row r="4" spans="1:3" ht="19.5" thickBot="1">
      <c r="A4" s="10">
        <v>256503.08695652173</v>
      </c>
      <c r="B4" s="8">
        <v>42000</v>
      </c>
      <c r="C4" s="9" t="s">
        <v>32</v>
      </c>
    </row>
  </sheetData>
  <phoneticPr fontId="4" type="noConversion"/>
  <printOptions horizontalCentered="1"/>
  <pageMargins left="0.74803149606299202" right="0.74803149606299202" top="0.877952756" bottom="0.59055118110236204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ترازپرداختها  </vt:lpstr>
      <vt:lpstr>ترازتجاری</vt:lpstr>
      <vt:lpstr>بدهي‌ها(دلار- یورو)</vt:lpstr>
      <vt:lpstr>نرخ دلار</vt:lpstr>
      <vt:lpstr>ترازتجاری!Print_Area</vt:lpstr>
    </vt:vector>
  </TitlesOfParts>
  <Company>AVAJANG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h.bastanzad</dc:creator>
  <cp:lastModifiedBy>n.kilani</cp:lastModifiedBy>
  <cp:lastPrinted>2022-07-06T08:49:24Z</cp:lastPrinted>
  <dcterms:created xsi:type="dcterms:W3CDTF">2004-12-04T11:37:39Z</dcterms:created>
  <dcterms:modified xsi:type="dcterms:W3CDTF">2022-07-06T08:49:50Z</dcterms:modified>
</cp:coreProperties>
</file>