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3749C242-F4D9-431F-84EC-B7DD31AD6268}" xr6:coauthVersionLast="47" xr6:coauthVersionMax="47" xr10:uidLastSave="{00000000-0000-0000-0000-000000000000}"/>
  <bookViews>
    <workbookView xWindow="-118" yWindow="-118" windowWidth="25370" windowHeight="13759" activeTab="1" xr2:uid="{00000000-000D-0000-FFFF-FFFF00000000}"/>
  </bookViews>
  <sheets>
    <sheet name="جدول 1" sheetId="64" r:id="rId1"/>
    <sheet name="جدول 2" sheetId="65" r:id="rId2"/>
    <sheet name="قيمت نفت و نرخ ارز.ج(9).ن2 (3)" sheetId="60" state="hidden" r:id="rId3"/>
    <sheet name="نمودار(1)" sheetId="46" state="hidden" r:id="rId4"/>
    <sheet name="نرخ موثر حقوق گمرکی" sheetId="24" state="hidden" r:id="rId5"/>
    <sheet name="حساب ذخيره تعهدات ارزی " sheetId="44" state="hidden" r:id="rId6"/>
  </sheets>
  <externalReferences>
    <externalReference r:id="rId7"/>
    <externalReference r:id="rId8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localSheetId="2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localSheetId="2" hidden="1">#REF!</definedName>
    <definedName name="__123Graph_AGFS.2" localSheetId="4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localSheetId="2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localSheetId="2" hidden="1">#REF!</definedName>
    <definedName name="__123Graph_XGFS.2" localSheetId="4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localSheetId="2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localSheetId="2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 localSheetId="2">#REF!</definedName>
    <definedName name="ben" localSheetId="4">#REF!</definedName>
    <definedName name="ben">#REF!</definedName>
    <definedName name="bene" localSheetId="0">#REF!</definedName>
    <definedName name="bene" localSheetId="1">#REF!</definedName>
    <definedName name="bene" localSheetId="2">#REF!</definedName>
    <definedName name="bene" localSheetId="4">#REF!</definedName>
    <definedName name="bene">#REF!</definedName>
    <definedName name="benef" localSheetId="0">#REF!</definedName>
    <definedName name="benef" localSheetId="1">#REF!</definedName>
    <definedName name="benef" localSheetId="2">#REF!</definedName>
    <definedName name="benef" localSheetId="4">#REF!</definedName>
    <definedName name="benef">#REF!</definedName>
    <definedName name="benefit" localSheetId="0">#REF!</definedName>
    <definedName name="benefit" localSheetId="1">#REF!</definedName>
    <definedName name="benefit" localSheetId="2">#REF!</definedName>
    <definedName name="benefit" localSheetId="4">#REF!</definedName>
    <definedName name="benefit">#REF!</definedName>
    <definedName name="benefit1" localSheetId="0">#REF!</definedName>
    <definedName name="benefit1" localSheetId="1">#REF!</definedName>
    <definedName name="benefit1" localSheetId="2">#REF!</definedName>
    <definedName name="benefit1" localSheetId="4">#REF!</definedName>
    <definedName name="benefit1">#REF!</definedName>
    <definedName name="benefit2" localSheetId="0">#REF!</definedName>
    <definedName name="benefit2" localSheetId="1">#REF!</definedName>
    <definedName name="benefit2" localSheetId="2">#REF!</definedName>
    <definedName name="benefit2" localSheetId="4">#REF!</definedName>
    <definedName name="benefit2">#REF!</definedName>
    <definedName name="benefit3" localSheetId="0">#REF!</definedName>
    <definedName name="benefit3" localSheetId="1">#REF!</definedName>
    <definedName name="benefit3" localSheetId="2">#REF!</definedName>
    <definedName name="benefit3" localSheetId="4">#REF!</definedName>
    <definedName name="benefit3">#REF!</definedName>
    <definedName name="benefit4" localSheetId="0">#REF!</definedName>
    <definedName name="benefit4" localSheetId="1">#REF!</definedName>
    <definedName name="benefit4" localSheetId="2">#REF!</definedName>
    <definedName name="benefit4" localSheetId="4">#REF!</definedName>
    <definedName name="benefit4">#REF!</definedName>
    <definedName name="benefit5" localSheetId="0">#REF!</definedName>
    <definedName name="benefit5" localSheetId="1">#REF!</definedName>
    <definedName name="benefit5" localSheetId="2">#REF!</definedName>
    <definedName name="benefit5" localSheetId="4">#REF!</definedName>
    <definedName name="benefit5">#REF!</definedName>
    <definedName name="benefit6" localSheetId="0">#REF!</definedName>
    <definedName name="benefit6" localSheetId="1">#REF!</definedName>
    <definedName name="benefit6" localSheetId="2">#REF!</definedName>
    <definedName name="benefit6" localSheetId="4">#REF!</definedName>
    <definedName name="benefit6">#REF!</definedName>
    <definedName name="benefit7" localSheetId="0">#REF!</definedName>
    <definedName name="benefit7" localSheetId="1">#REF!</definedName>
    <definedName name="benefit7" localSheetId="2">#REF!</definedName>
    <definedName name="benefit7" localSheetId="4">#REF!</definedName>
    <definedName name="benefit7">#REF!</definedName>
    <definedName name="benefit8" localSheetId="0">#REF!</definedName>
    <definedName name="benefit8" localSheetId="1">#REF!</definedName>
    <definedName name="benefit8" localSheetId="2">#REF!</definedName>
    <definedName name="benefit8" localSheetId="4">#REF!</definedName>
    <definedName name="benefit8">#REF!</definedName>
    <definedName name="benefit9" localSheetId="0">#REF!</definedName>
    <definedName name="benefit9" localSheetId="1">#REF!</definedName>
    <definedName name="benefit9" localSheetId="2">#REF!</definedName>
    <definedName name="benefit9" localSheetId="4">#REF!</definedName>
    <definedName name="benefit9">#REF!</definedName>
    <definedName name="kmnm" localSheetId="2" hidden="1">#REF!</definedName>
    <definedName name="kmnm" hidden="1">#REF!</definedName>
    <definedName name="_xlnm.Print_Area" localSheetId="0">'جدول 1'!$A$2:$Q$54</definedName>
    <definedName name="_xlnm.Print_Area" localSheetId="1">'جدول 2'!$B$2:$N$45</definedName>
    <definedName name="_xlnm.Print_Area" localSheetId="2">'قيمت نفت و نرخ ارز.ج(9).ن2 (3)'!$B$6:$J$19</definedName>
    <definedName name="_xlnm.Print_Area" localSheetId="3">'نمودار(1)'!$H$3:$W$27</definedName>
    <definedName name="published" localSheetId="0">#REF!</definedName>
    <definedName name="published" localSheetId="1">#REF!</definedName>
    <definedName name="published" localSheetId="2">#REF!</definedName>
    <definedName name="published" localSheetId="4">#REF!</definedName>
    <definedName name="published">#REF!</definedName>
    <definedName name="purchace" localSheetId="0">#REF!</definedName>
    <definedName name="purchace" localSheetId="1">#REF!</definedName>
    <definedName name="purchace" localSheetId="2">#REF!</definedName>
    <definedName name="purchace" localSheetId="4">#REF!</definedName>
    <definedName name="purchace">#REF!</definedName>
    <definedName name="received" localSheetId="0">#REF!</definedName>
    <definedName name="received" localSheetId="1">#REF!</definedName>
    <definedName name="received" localSheetId="2">#REF!</definedName>
    <definedName name="received" localSheetId="4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H14" i="60" s="1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E18" i="24" l="1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9" i="46" l="1"/>
  <c r="D8" i="46"/>
  <c r="C9" i="46"/>
  <c r="C8" i="46"/>
  <c r="C18" i="46" l="1"/>
  <c r="D24" i="46"/>
  <c r="C24" i="46"/>
  <c r="E8" i="46"/>
  <c r="D25" i="46"/>
  <c r="D10" i="46"/>
  <c r="C10" i="46"/>
  <c r="C25" i="46"/>
  <c r="E18" i="46"/>
  <c r="D16" i="46" l="1"/>
  <c r="D7" i="46"/>
  <c r="C16" i="46"/>
  <c r="C7" i="46"/>
  <c r="E24" i="46"/>
  <c r="D15" i="46" l="1"/>
  <c r="C15" i="46"/>
  <c r="D18" i="46"/>
  <c r="D17" i="46" l="1"/>
  <c r="C17" i="46"/>
  <c r="E9" i="46" l="1"/>
  <c r="E10" i="46" l="1"/>
  <c r="E16" i="46" l="1"/>
  <c r="E25" i="46" l="1"/>
  <c r="E7" i="46" l="1"/>
  <c r="E15" i="46" l="1"/>
  <c r="E17" i="46" l="1"/>
</calcChain>
</file>

<file path=xl/sharedStrings.xml><?xml version="1.0" encoding="utf-8"?>
<sst xmlns="http://schemas.openxmlformats.org/spreadsheetml/2006/main" count="242" uniqueCount="160">
  <si>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</si>
  <si>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</si>
  <si>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</si>
  <si>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</si>
  <si>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</si>
  <si>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</si>
  <si>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</si>
  <si>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</si>
  <si>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</si>
  <si>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</si>
  <si>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</si>
  <si>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</si>
  <si>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</si>
  <si>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</si>
  <si>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</si>
  <si>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</si>
  <si>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</si>
  <si>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</si>
  <si>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</si>
  <si>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</si>
  <si>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</si>
  <si>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</si>
  <si>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</si>
  <si>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</si>
  <si>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</si>
  <si>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</si>
  <si>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</si>
  <si>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</si>
  <si>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</si>
  <si>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</si>
  <si>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</si>
  <si>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</si>
  <si>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</si>
  <si>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</si>
  <si>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</si>
  <si>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</si>
  <si>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</si>
  <si>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</si>
  <si>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</si>
  <si>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</si>
  <si>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>ارديبهشت</t>
  </si>
  <si>
    <t xml:space="preserve">پرداخت‌هاي 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</si>
  <si>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</si>
  <si>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</si>
  <si>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</si>
  <si>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</si>
  <si>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</si>
  <si>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</si>
  <si>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</si>
  <si>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</si>
  <si>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</si>
  <si>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</si>
  <si>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</si>
  <si>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</si>
  <si>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</si>
  <si>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</si>
  <si>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</si>
  <si>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</si>
  <si>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</si>
  <si>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</si>
  <si>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</si>
  <si>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</si>
  <si>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</si>
  <si>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</si>
  <si>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</si>
  <si>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</si>
  <si>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</si>
  <si>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</si>
  <si>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</si>
  <si>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</si>
  <si>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</si>
  <si>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</si>
  <si>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</si>
  <si>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</si>
  <si>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</si>
  <si>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</si>
  <si>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</si>
  <si>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</si>
  <si>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</si>
  <si>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</si>
  <si>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</si>
  <si>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</si>
  <si>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</si>
  <si>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</si>
  <si>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</si>
  <si>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</si>
  <si>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</si>
  <si>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</si>
  <si>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</si>
  <si>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</si>
  <si>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</si>
  <si>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</si>
  <si>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</si>
  <si>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</si>
  <si>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</si>
  <si>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</si>
  <si>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</si>
  <si>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</si>
  <si>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</si>
  <si>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</si>
  <si>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</si>
  <si>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</si>
  <si>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</si>
  <si>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</si>
  <si>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</si>
  <si>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</si>
  <si>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</si>
  <si>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</si>
  <si>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</si>
  <si>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</si>
  <si>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</si>
  <si>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</si>
  <si>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</si>
  <si>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</si>
  <si>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</si>
  <si>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</si>
  <si>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</si>
  <si>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</si>
  <si>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</si>
  <si>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</si>
  <si>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</si>
  <si>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</si>
  <si>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</si>
  <si>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</si>
  <si>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</si>
  <si>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</si>
  <si>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</si>
  <si>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سایر</t>
  </si>
  <si>
    <t xml:space="preserve">  (هزار ميليارد ريال)</t>
  </si>
  <si>
    <t>#</t>
  </si>
  <si>
    <t>(۱)پرداخت‌های قانونی بابت تکالیف قانون بودجه</t>
  </si>
  <si>
    <t>*</t>
  </si>
  <si>
    <t>تعدیلات بانک مرکزی (2)</t>
  </si>
  <si>
    <t xml:space="preserve">تراز عملياتي و سرمايه‌اي(3) </t>
  </si>
  <si>
    <t>۱- شامل تکالیف قانون بودجه سالانه و مصوبات ستاد مقابله با تحریم و مصوبات هیأت محترم وزیران می‌باشد که بواسطه عدم تخصیص آنها از طرف سازمان برنامه و بودجه کشور، ذیل سرفصل هزینه‌های جاری لحاظ نمی‌شود.</t>
  </si>
  <si>
    <t>2-عملکرد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</si>
  <si>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منابع حاصل از نفت خام و میعانات گازی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</si>
  <si>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</si>
  <si>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</si>
  <si>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</si>
  <si>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تحويل نفت خام به اشخاص حقيقي، حقوقي، تعاوني و خصوصي براساس قيمت بورس انرژي يا قيمت منطقه ای</t>
  </si>
  <si>
    <t>ساير(1)</t>
  </si>
  <si>
    <t>عملکرد هشت ماهه</t>
  </si>
  <si>
    <t>هشت ماهه</t>
  </si>
  <si>
    <t>تراز عملياتي و سرمايه‌اي به مجموع پرداخت‌هاي هزينه‌اي و تملك دارايي‌هاي سرمايه‌اي</t>
  </si>
  <si>
    <t>تملك دارايي‌هاي سرمايه‌اي به صادرات نفت خام</t>
  </si>
  <si>
    <t>تملك دارايي‌هاي سرمايه‌اي به پرداخت‌هاي هزينه‌اي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</si>
  <si>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</si>
  <si>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</si>
  <si>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</si>
  <si>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</si>
  <si>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</si>
  <si>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صادرات نفت خام به مجموع پرداخت‌هاي هزينه‌اي و تملك دارايي‌هاي سرمايه‌اي</t>
  </si>
  <si>
    <t xml:space="preserve"> خالص واگذاري دارايي‌هاي مالي </t>
  </si>
  <si>
    <t xml:space="preserve">واگذاري دارايي‌هاي مالي </t>
  </si>
  <si>
    <t>تملك دارايي‌هاي مالي</t>
  </si>
  <si>
    <t xml:space="preserve">تملك دارايي‌هاي سرمايه‌اي (پرداخت‌هاي عمراني) </t>
  </si>
  <si>
    <t xml:space="preserve">يادداشت‌ها: (Ө) محاسبه امكان‌پذير نمي‌باشد. (..) ارقام در دسترس نيستند.  (#) بيش از 500 درصد افزايش (کاهش) دارد. (*) ارقام بسیار کوچک و نزدیک به صفر می‌باشند. </t>
  </si>
  <si>
    <t>منابع حاصل از صادرات نفت خام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</si>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</sst>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_(* ###0.00000_);_(* \(###0.00000\)"/>
    <numFmt numFmtId="176" formatCode="0.00_)"/>
    <numFmt numFmtId="177" formatCode="#,##0.0"/>
    <numFmt numFmtId="178" formatCode="_(* ###0.000000000_);_(* \(###0.000000000\)"/>
    <numFmt numFmtId="179" formatCode="_(* ###0.00000000000000000000_);_(* \(###0.00000000000000000000\)"/>
    <numFmt numFmtId="180" formatCode="_(* ###0.000000_);_(* \(###0.000000\)"/>
    <numFmt numFmtId="181" formatCode="#,##0_ ;\-#,##0\ "/>
    <numFmt numFmtId="182" formatCode="0.00000"/>
  </numFmts>
  <fonts count="57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4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3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6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7" fontId="11" fillId="0" borderId="0" xfId="0" applyNumberFormat="1" applyFont="1"/>
    <xf numFmtId="177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2" fillId="0" borderId="0" xfId="0" applyNumberFormat="1" applyFont="1" applyBorder="1"/>
    <xf numFmtId="0" fontId="40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Fill="1" applyBorder="1"/>
    <xf numFmtId="179" fontId="19" fillId="0" borderId="0" xfId="0" applyNumberFormat="1" applyFont="1" applyBorder="1"/>
    <xf numFmtId="0" fontId="11" fillId="0" borderId="0" xfId="0" applyFont="1" applyBorder="1" applyAlignment="1"/>
    <xf numFmtId="0" fontId="21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right" readingOrder="2"/>
      <protection locked="0"/>
    </xf>
    <xf numFmtId="178" fontId="20" fillId="0" borderId="0" xfId="0" applyNumberFormat="1" applyFont="1" applyFill="1" applyBorder="1" applyAlignment="1" applyProtection="1">
      <alignment horizontal="right" readingOrder="2"/>
      <protection locked="0"/>
    </xf>
    <xf numFmtId="179" fontId="20" fillId="0" borderId="0" xfId="0" applyNumberFormat="1" applyFont="1" applyFill="1" applyBorder="1" applyAlignment="1" applyProtection="1">
      <alignment horizontal="right" readingOrder="2"/>
      <protection locked="0"/>
    </xf>
    <xf numFmtId="49" fontId="16" fillId="0" borderId="0" xfId="0" applyNumberFormat="1" applyFont="1" applyBorder="1" applyAlignment="1"/>
    <xf numFmtId="166" fontId="19" fillId="0" borderId="0" xfId="0" applyNumberFormat="1" applyFont="1" applyBorder="1" applyAlignment="1">
      <alignment horizontal="right" readingOrder="2"/>
    </xf>
    <xf numFmtId="49" fontId="16" fillId="0" borderId="0" xfId="0" applyNumberFormat="1" applyFont="1" applyBorder="1" applyAlignment="1">
      <alignment horizontal="center"/>
    </xf>
    <xf numFmtId="2" fontId="19" fillId="0" borderId="0" xfId="0" applyNumberFormat="1" applyFont="1" applyFill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readingOrder="2"/>
      <protection locked="0"/>
    </xf>
    <xf numFmtId="166" fontId="15" fillId="13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Fill="1" applyBorder="1"/>
    <xf numFmtId="166" fontId="19" fillId="13" borderId="0" xfId="0" applyNumberFormat="1" applyFont="1" applyFill="1" applyBorder="1"/>
    <xf numFmtId="166" fontId="43" fillId="6" borderId="0" xfId="0" applyNumberFormat="1" applyFont="1" applyFill="1" applyBorder="1" applyAlignment="1">
      <alignment horizontal="center"/>
    </xf>
    <xf numFmtId="170" fontId="42" fillId="6" borderId="0" xfId="0" applyNumberFormat="1" applyFont="1" applyFill="1" applyBorder="1"/>
    <xf numFmtId="166" fontId="42" fillId="6" borderId="0" xfId="0" applyNumberFormat="1" applyFont="1" applyFill="1" applyBorder="1"/>
    <xf numFmtId="0" fontId="46" fillId="6" borderId="0" xfId="0" applyFont="1" applyFill="1" applyBorder="1" applyAlignment="1">
      <alignment horizontal="center"/>
    </xf>
    <xf numFmtId="166" fontId="43" fillId="6" borderId="0" xfId="0" applyNumberFormat="1" applyFont="1" applyFill="1" applyBorder="1"/>
    <xf numFmtId="174" fontId="43" fillId="2" borderId="0" xfId="1" applyNumberFormat="1" applyFont="1" applyFill="1" applyBorder="1" applyAlignment="1" applyProtection="1">
      <alignment horizontal="center" vertical="center"/>
    </xf>
    <xf numFmtId="166" fontId="36" fillId="12" borderId="0" xfId="0" applyNumberFormat="1" applyFont="1" applyFill="1" applyBorder="1" applyAlignment="1" applyProtection="1">
      <alignment horizontal="center" vertical="center"/>
    </xf>
    <xf numFmtId="166" fontId="42" fillId="0" borderId="0" xfId="0" applyNumberFormat="1" applyFont="1" applyBorder="1" applyAlignment="1">
      <alignment horizontal="right" vertical="center"/>
    </xf>
    <xf numFmtId="0" fontId="48" fillId="0" borderId="0" xfId="0" applyFont="1" applyFill="1" applyBorder="1" applyAlignment="1" applyProtection="1">
      <alignment horizontal="right"/>
    </xf>
    <xf numFmtId="178" fontId="42" fillId="0" borderId="0" xfId="0" applyNumberFormat="1" applyFont="1" applyFill="1" applyBorder="1"/>
    <xf numFmtId="179" fontId="42" fillId="0" borderId="0" xfId="0" applyNumberFormat="1" applyFont="1" applyBorder="1"/>
    <xf numFmtId="166" fontId="48" fillId="0" borderId="0" xfId="0" applyNumberFormat="1" applyFont="1" applyBorder="1" applyAlignment="1">
      <alignment horizontal="right" vertical="center" readingOrder="2"/>
    </xf>
    <xf numFmtId="0" fontId="44" fillId="0" borderId="0" xfId="0" applyFont="1" applyBorder="1" applyAlignment="1"/>
    <xf numFmtId="0" fontId="45" fillId="0" borderId="0" xfId="0" applyNumberFormat="1" applyFont="1" applyBorder="1" applyAlignment="1">
      <alignment horizontal="center" vertical="center"/>
    </xf>
    <xf numFmtId="166" fontId="48" fillId="0" borderId="0" xfId="0" applyNumberFormat="1" applyFont="1" applyBorder="1" applyAlignment="1">
      <alignment horizontal="right" vertical="center"/>
    </xf>
    <xf numFmtId="166" fontId="48" fillId="0" borderId="0" xfId="0" applyNumberFormat="1" applyFont="1" applyBorder="1" applyAlignment="1">
      <alignment horizontal="right" readingOrder="2"/>
    </xf>
    <xf numFmtId="168" fontId="49" fillId="0" borderId="0" xfId="0" applyNumberFormat="1" applyFont="1" applyFill="1" applyBorder="1" applyAlignment="1">
      <alignment horizontal="center"/>
    </xf>
    <xf numFmtId="168" fontId="47" fillId="0" borderId="0" xfId="0" applyNumberFormat="1" applyFont="1" applyFill="1" applyBorder="1" applyAlignment="1" applyProtection="1">
      <alignment horizontal="center"/>
    </xf>
    <xf numFmtId="0" fontId="44" fillId="0" borderId="0" xfId="0" applyFont="1" applyAlignment="1">
      <alignment horizontal="center"/>
    </xf>
    <xf numFmtId="0" fontId="49" fillId="0" borderId="0" xfId="0" applyFont="1" applyFill="1" applyBorder="1" applyAlignment="1">
      <alignment horizontal="center"/>
    </xf>
    <xf numFmtId="166" fontId="42" fillId="0" borderId="0" xfId="0" applyNumberFormat="1" applyFont="1" applyBorder="1" applyAlignment="1">
      <alignment horizontal="center" vertical="center" readingOrder="2"/>
    </xf>
    <xf numFmtId="166" fontId="42" fillId="0" borderId="0" xfId="0" applyNumberFormat="1" applyFont="1" applyBorder="1" applyAlignment="1">
      <alignment horizontal="center" vertical="center"/>
    </xf>
    <xf numFmtId="178" fontId="42" fillId="0" borderId="0" xfId="0" applyNumberFormat="1" applyFont="1" applyFill="1" applyBorder="1" applyAlignment="1">
      <alignment horizontal="center" vertical="center"/>
    </xf>
    <xf numFmtId="179" fontId="42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80" fontId="35" fillId="14" borderId="0" xfId="0" applyNumberFormat="1" applyFont="1" applyFill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center" vertical="center"/>
    </xf>
    <xf numFmtId="1" fontId="35" fillId="14" borderId="0" xfId="0" applyNumberFormat="1" applyFont="1" applyFill="1" applyBorder="1" applyAlignment="1">
      <alignment horizontal="center" vertical="center"/>
    </xf>
    <xf numFmtId="175" fontId="35" fillId="14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/>
    <xf numFmtId="49" fontId="39" fillId="0" borderId="0" xfId="0" applyNumberFormat="1" applyFont="1" applyBorder="1" applyAlignment="1">
      <alignment horizontal="center"/>
    </xf>
    <xf numFmtId="1" fontId="43" fillId="6" borderId="0" xfId="0" applyNumberFormat="1" applyFont="1" applyFill="1" applyBorder="1" applyAlignment="1">
      <alignment horizontal="center"/>
    </xf>
    <xf numFmtId="166" fontId="52" fillId="0" borderId="0" xfId="0" applyNumberFormat="1" applyFont="1" applyBorder="1"/>
    <xf numFmtId="0" fontId="46" fillId="6" borderId="0" xfId="0" applyFont="1" applyFill="1" applyBorder="1"/>
    <xf numFmtId="0" fontId="46" fillId="6" borderId="0" xfId="0" applyFont="1" applyFill="1" applyBorder="1" applyAlignment="1">
      <alignment vertical="center"/>
    </xf>
    <xf numFmtId="164" fontId="46" fillId="6" borderId="0" xfId="7" applyFont="1" applyFill="1" applyBorder="1" applyAlignment="1">
      <alignment horizontal="center"/>
    </xf>
    <xf numFmtId="0" fontId="41" fillId="0" borderId="0" xfId="0" applyFont="1" applyFill="1" applyBorder="1" applyAlignment="1">
      <alignment horizontal="right" indent="2"/>
    </xf>
    <xf numFmtId="164" fontId="50" fillId="0" borderId="32" xfId="7" applyFont="1" applyFill="1" applyBorder="1" applyAlignment="1">
      <alignment horizontal="center"/>
    </xf>
    <xf numFmtId="166" fontId="51" fillId="0" borderId="32" xfId="0" applyNumberFormat="1" applyFont="1" applyFill="1" applyBorder="1" applyAlignment="1" applyProtection="1">
      <alignment horizontal="center"/>
    </xf>
    <xf numFmtId="0" fontId="53" fillId="0" borderId="32" xfId="0" applyFont="1" applyFill="1" applyBorder="1" applyAlignment="1" applyProtection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0" fontId="50" fillId="0" borderId="32" xfId="0" applyFont="1" applyFill="1" applyBorder="1" applyAlignment="1" applyProtection="1">
      <alignment horizontal="center"/>
    </xf>
    <xf numFmtId="169" fontId="53" fillId="0" borderId="0" xfId="0" applyNumberFormat="1" applyFont="1" applyFill="1" applyBorder="1" applyAlignment="1" applyProtection="1"/>
    <xf numFmtId="0" fontId="51" fillId="0" borderId="0" xfId="0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>
      <alignment horizontal="center"/>
    </xf>
    <xf numFmtId="166" fontId="50" fillId="0" borderId="0" xfId="0" applyNumberFormat="1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center"/>
    </xf>
    <xf numFmtId="167" fontId="50" fillId="0" borderId="8" xfId="0" applyNumberFormat="1" applyFont="1" applyFill="1" applyBorder="1" applyAlignment="1" applyProtection="1">
      <alignment horizontal="center"/>
    </xf>
    <xf numFmtId="1" fontId="51" fillId="0" borderId="0" xfId="0" applyNumberFormat="1" applyFont="1" applyFill="1" applyBorder="1" applyAlignment="1" applyProtection="1">
      <alignment horizontal="center" vertical="center"/>
    </xf>
    <xf numFmtId="167" fontId="51" fillId="0" borderId="0" xfId="0" applyNumberFormat="1" applyFont="1" applyFill="1" applyBorder="1" applyAlignment="1" applyProtection="1">
      <alignment horizontal="center" vertical="center"/>
    </xf>
    <xf numFmtId="1" fontId="50" fillId="0" borderId="8" xfId="0" applyNumberFormat="1" applyFont="1" applyFill="1" applyBorder="1" applyAlignment="1" applyProtection="1">
      <alignment horizontal="center" vertical="center"/>
    </xf>
    <xf numFmtId="0" fontId="50" fillId="0" borderId="23" xfId="0" applyFont="1" applyFill="1" applyBorder="1" applyAlignment="1">
      <alignment horizontal="right"/>
    </xf>
    <xf numFmtId="166" fontId="50" fillId="0" borderId="23" xfId="0" applyNumberFormat="1" applyFont="1" applyFill="1" applyBorder="1" applyAlignment="1" applyProtection="1">
      <alignment horizontal="center" vertical="center"/>
    </xf>
    <xf numFmtId="166" fontId="51" fillId="0" borderId="23" xfId="0" applyNumberFormat="1" applyFont="1" applyFill="1" applyBorder="1" applyAlignment="1" applyProtection="1">
      <alignment horizontal="center" vertical="center"/>
    </xf>
    <xf numFmtId="166" fontId="41" fillId="0" borderId="0" xfId="0" applyNumberFormat="1" applyFont="1" applyFill="1" applyBorder="1" applyAlignment="1" applyProtection="1">
      <alignment horizontal="center" vertical="center"/>
    </xf>
    <xf numFmtId="169" fontId="53" fillId="0" borderId="0" xfId="0" applyNumberFormat="1" applyFont="1" applyFill="1" applyBorder="1" applyAlignment="1" applyProtection="1">
      <alignment horizontal="center" vertical="center"/>
    </xf>
    <xf numFmtId="169" fontId="41" fillId="0" borderId="0" xfId="0" applyNumberFormat="1" applyFont="1" applyFill="1" applyBorder="1" applyAlignment="1" applyProtection="1">
      <alignment horizontal="center" vertical="center"/>
    </xf>
    <xf numFmtId="0" fontId="50" fillId="0" borderId="0" xfId="0" applyFont="1" applyFill="1" applyBorder="1" applyAlignment="1">
      <alignment horizontal="right"/>
    </xf>
    <xf numFmtId="166" fontId="50" fillId="0" borderId="0" xfId="0" applyNumberFormat="1" applyFont="1" applyFill="1" applyBorder="1" applyAlignment="1" applyProtection="1">
      <alignment horizontal="center" vertical="center"/>
    </xf>
    <xf numFmtId="169" fontId="50" fillId="0" borderId="0" xfId="0" applyNumberFormat="1" applyFont="1" applyFill="1" applyBorder="1" applyAlignment="1" applyProtection="1">
      <alignment horizontal="center" vertical="center"/>
    </xf>
    <xf numFmtId="0" fontId="50" fillId="2" borderId="0" xfId="0" applyFont="1" applyFill="1" applyBorder="1" applyAlignment="1">
      <alignment horizontal="right"/>
    </xf>
    <xf numFmtId="166" fontId="50" fillId="12" borderId="0" xfId="0" applyNumberFormat="1" applyFont="1" applyFill="1" applyBorder="1" applyAlignment="1" applyProtection="1">
      <alignment horizontal="center" vertical="center"/>
    </xf>
    <xf numFmtId="169" fontId="50" fillId="2" borderId="0" xfId="0" applyNumberFormat="1" applyFont="1" applyFill="1" applyBorder="1" applyAlignment="1" applyProtection="1">
      <alignment horizontal="center" vertical="center"/>
    </xf>
    <xf numFmtId="169" fontId="51" fillId="0" borderId="0" xfId="0" applyNumberFormat="1" applyFont="1" applyFill="1" applyBorder="1" applyAlignment="1" applyProtection="1">
      <alignment horizontal="center" vertical="center"/>
    </xf>
    <xf numFmtId="0" fontId="50" fillId="15" borderId="10" xfId="0" applyFont="1" applyFill="1" applyBorder="1" applyAlignment="1">
      <alignment horizontal="right"/>
    </xf>
    <xf numFmtId="166" fontId="50" fillId="15" borderId="10" xfId="0" applyNumberFormat="1" applyFont="1" applyFill="1" applyBorder="1" applyAlignment="1" applyProtection="1">
      <alignment horizontal="center" vertical="center"/>
    </xf>
    <xf numFmtId="169" fontId="50" fillId="15" borderId="10" xfId="0" applyNumberFormat="1" applyFont="1" applyFill="1" applyBorder="1" applyAlignment="1" applyProtection="1">
      <alignment horizontal="center" vertical="center"/>
    </xf>
    <xf numFmtId="166" fontId="37" fillId="0" borderId="32" xfId="0" applyNumberFormat="1" applyFont="1" applyBorder="1" applyAlignment="1"/>
    <xf numFmtId="166" fontId="37" fillId="0" borderId="32" xfId="0" applyNumberFormat="1" applyFont="1" applyBorder="1"/>
    <xf numFmtId="166" fontId="37" fillId="0" borderId="32" xfId="0" applyNumberFormat="1" applyFont="1" applyFill="1" applyBorder="1" applyAlignment="1" applyProtection="1">
      <alignment horizontal="center" vertical="center"/>
    </xf>
    <xf numFmtId="0" fontId="49" fillId="0" borderId="32" xfId="0" applyFont="1" applyFill="1" applyBorder="1" applyAlignment="1" applyProtection="1">
      <alignment horizontal="center"/>
    </xf>
    <xf numFmtId="0" fontId="37" fillId="0" borderId="32" xfId="0" applyFont="1" applyFill="1" applyBorder="1" applyAlignment="1" applyProtection="1">
      <alignment horizontal="centerContinuous"/>
    </xf>
    <xf numFmtId="0" fontId="37" fillId="0" borderId="32" xfId="0" applyFont="1" applyFill="1" applyBorder="1" applyAlignment="1" applyProtection="1">
      <alignment horizontal="center"/>
    </xf>
    <xf numFmtId="166" fontId="37" fillId="0" borderId="0" xfId="0" applyNumberFormat="1" applyFont="1" applyBorder="1" applyAlignment="1"/>
    <xf numFmtId="166" fontId="37" fillId="0" borderId="0" xfId="0" applyNumberFormat="1" applyFont="1" applyBorder="1"/>
    <xf numFmtId="173" fontId="37" fillId="0" borderId="0" xfId="0" applyNumberFormat="1" applyFont="1" applyBorder="1"/>
    <xf numFmtId="0" fontId="37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/>
    </xf>
    <xf numFmtId="167" fontId="49" fillId="0" borderId="0" xfId="0" applyNumberFormat="1" applyFont="1" applyFill="1" applyBorder="1" applyAlignment="1" applyProtection="1">
      <alignment horizontal="center"/>
    </xf>
    <xf numFmtId="174" fontId="37" fillId="0" borderId="23" xfId="0" applyNumberFormat="1" applyFont="1" applyFill="1" applyBorder="1" applyAlignment="1" applyProtection="1">
      <alignment horizontal="right"/>
    </xf>
    <xf numFmtId="174" fontId="37" fillId="0" borderId="23" xfId="0" applyNumberFormat="1" applyFont="1" applyFill="1" applyBorder="1"/>
    <xf numFmtId="174" fontId="37" fillId="0" borderId="23" xfId="0" applyNumberFormat="1" applyFont="1" applyFill="1" applyBorder="1" applyAlignment="1">
      <alignment horizontal="center"/>
    </xf>
    <xf numFmtId="166" fontId="38" fillId="0" borderId="23" xfId="0" applyNumberFormat="1" applyFont="1" applyFill="1" applyBorder="1" applyAlignment="1" applyProtection="1">
      <alignment horizontal="center" vertical="center"/>
    </xf>
    <xf numFmtId="166" fontId="37" fillId="0" borderId="23" xfId="0" applyNumberFormat="1" applyFont="1" applyFill="1" applyBorder="1" applyAlignment="1">
      <alignment horizontal="right"/>
    </xf>
    <xf numFmtId="169" fontId="37" fillId="0" borderId="23" xfId="0" applyNumberFormat="1" applyFont="1" applyFill="1" applyBorder="1" applyAlignment="1">
      <alignment horizontal="right"/>
    </xf>
    <xf numFmtId="174" fontId="49" fillId="0" borderId="0" xfId="0" applyNumberFormat="1" applyFont="1" applyFill="1" applyBorder="1" applyAlignment="1"/>
    <xf numFmtId="174" fontId="49" fillId="0" borderId="0" xfId="0" applyNumberFormat="1" applyFont="1" applyFill="1" applyBorder="1" applyAlignment="1" applyProtection="1">
      <alignment horizontal="right"/>
    </xf>
    <xf numFmtId="174" fontId="49" fillId="0" borderId="0" xfId="0" applyNumberFormat="1" applyFont="1" applyFill="1" applyBorder="1" applyAlignment="1" applyProtection="1">
      <alignment horizontal="center"/>
    </xf>
    <xf numFmtId="166" fontId="4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horizontal="right"/>
    </xf>
    <xf numFmtId="169" fontId="49" fillId="0" borderId="0" xfId="0" applyNumberFormat="1" applyFont="1" applyFill="1" applyBorder="1" applyAlignment="1">
      <alignment horizontal="right"/>
    </xf>
    <xf numFmtId="174" fontId="49" fillId="0" borderId="0" xfId="0" applyNumberFormat="1" applyFont="1" applyFill="1" applyBorder="1"/>
    <xf numFmtId="174" fontId="49" fillId="0" borderId="0" xfId="0" applyNumberFormat="1" applyFont="1" applyFill="1" applyBorder="1" applyAlignment="1">
      <alignment horizontal="right"/>
    </xf>
    <xf numFmtId="174" fontId="37" fillId="0" borderId="0" xfId="0" applyNumberFormat="1" applyFont="1" applyFill="1" applyBorder="1" applyAlignment="1"/>
    <xf numFmtId="174" fontId="37" fillId="0" borderId="0" xfId="0" applyNumberFormat="1" applyFont="1" applyFill="1" applyBorder="1"/>
    <xf numFmtId="174" fontId="37" fillId="0" borderId="0" xfId="0" applyNumberFormat="1" applyFont="1" applyFill="1" applyBorder="1" applyAlignment="1" applyProtection="1">
      <alignment horizontal="right"/>
    </xf>
    <xf numFmtId="166" fontId="38" fillId="0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Fill="1" applyBorder="1" applyAlignment="1">
      <alignment horizontal="right"/>
    </xf>
    <xf numFmtId="169" fontId="37" fillId="0" borderId="0" xfId="0" applyNumberFormat="1" applyFont="1" applyFill="1" applyBorder="1" applyAlignment="1">
      <alignment horizontal="right"/>
    </xf>
    <xf numFmtId="169" fontId="37" fillId="0" borderId="0" xfId="1" applyNumberFormat="1" applyFont="1" applyFill="1" applyBorder="1" applyAlignment="1" applyProtection="1">
      <alignment horizontal="right"/>
    </xf>
    <xf numFmtId="169" fontId="37" fillId="0" borderId="0" xfId="1" applyNumberFormat="1" applyFont="1" applyFill="1" applyBorder="1" applyAlignment="1" applyProtection="1">
      <alignment horizontal="right" vertical="center"/>
    </xf>
    <xf numFmtId="174" fontId="37" fillId="2" borderId="0" xfId="0" applyNumberFormat="1" applyFont="1" applyFill="1" applyBorder="1" applyAlignment="1" applyProtection="1">
      <alignment horizontal="right" vertical="center"/>
    </xf>
    <xf numFmtId="174" fontId="37" fillId="2" borderId="0" xfId="1" applyNumberFormat="1" applyFont="1" applyFill="1" applyBorder="1" applyAlignment="1" applyProtection="1">
      <alignment horizontal="center" vertical="center"/>
    </xf>
    <xf numFmtId="166" fontId="38" fillId="12" borderId="0" xfId="0" applyNumberFormat="1" applyFont="1" applyFill="1" applyBorder="1" applyAlignment="1" applyProtection="1">
      <alignment horizontal="center" vertical="center"/>
    </xf>
    <xf numFmtId="169" fontId="37" fillId="2" borderId="0" xfId="1" applyNumberFormat="1" applyFont="1" applyFill="1" applyBorder="1" applyAlignment="1" applyProtection="1">
      <alignment horizontal="right" vertical="center"/>
    </xf>
    <xf numFmtId="169" fontId="37" fillId="2" borderId="0" xfId="1" applyNumberFormat="1" applyFont="1" applyFill="1" applyBorder="1" applyAlignment="1" applyProtection="1">
      <alignment horizontal="right"/>
    </xf>
    <xf numFmtId="174" fontId="37" fillId="0" borderId="0" xfId="1" applyNumberFormat="1" applyFont="1" applyFill="1" applyBorder="1" applyAlignment="1" applyProtection="1">
      <alignment horizontal="right"/>
    </xf>
    <xf numFmtId="174" fontId="37" fillId="0" borderId="0" xfId="0" applyNumberFormat="1" applyFont="1" applyBorder="1"/>
    <xf numFmtId="166" fontId="37" fillId="0" borderId="0" xfId="0" applyNumberFormat="1" applyFont="1" applyBorder="1" applyAlignment="1">
      <alignment horizontal="right"/>
    </xf>
    <xf numFmtId="169" fontId="37" fillId="0" borderId="0" xfId="0" applyNumberFormat="1" applyFont="1" applyBorder="1" applyAlignment="1">
      <alignment horizontal="right"/>
    </xf>
    <xf numFmtId="169" fontId="49" fillId="0" borderId="0" xfId="0" applyNumberFormat="1" applyFont="1" applyBorder="1" applyAlignment="1">
      <alignment horizontal="right"/>
    </xf>
    <xf numFmtId="174" fontId="37" fillId="0" borderId="0" xfId="0" applyNumberFormat="1" applyFont="1" applyFill="1" applyBorder="1" applyAlignment="1">
      <alignment horizontal="right"/>
    </xf>
    <xf numFmtId="166" fontId="49" fillId="0" borderId="0" xfId="0" applyNumberFormat="1" applyFont="1" applyFill="1" applyBorder="1" applyAlignment="1">
      <alignment horizontal="right" vertical="center"/>
    </xf>
    <xf numFmtId="169" fontId="49" fillId="0" borderId="0" xfId="0" applyNumberFormat="1" applyFont="1" applyFill="1" applyBorder="1" applyAlignment="1">
      <alignment horizontal="right" vertical="center"/>
    </xf>
    <xf numFmtId="166" fontId="49" fillId="0" borderId="0" xfId="0" applyNumberFormat="1" applyFont="1" applyBorder="1" applyAlignment="1">
      <alignment horizontal="right" vertical="center"/>
    </xf>
    <xf numFmtId="169" fontId="37" fillId="2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/>
    <xf numFmtId="174" fontId="37" fillId="15" borderId="0" xfId="0" applyNumberFormat="1" applyFont="1" applyFill="1" applyBorder="1" applyAlignment="1" applyProtection="1">
      <alignment horizontal="right" vertical="center"/>
    </xf>
    <xf numFmtId="174" fontId="37" fillId="15" borderId="0" xfId="0" applyNumberFormat="1" applyFont="1" applyFill="1" applyBorder="1" applyAlignment="1" applyProtection="1">
      <alignment horizontal="center" vertical="center"/>
    </xf>
    <xf numFmtId="166" fontId="38" fillId="15" borderId="0" xfId="0" applyNumberFormat="1" applyFont="1" applyFill="1" applyBorder="1" applyAlignment="1" applyProtection="1">
      <alignment horizontal="center" vertical="center"/>
    </xf>
    <xf numFmtId="169" fontId="37" fillId="15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>
      <alignment vertical="center"/>
    </xf>
    <xf numFmtId="166" fontId="37" fillId="0" borderId="0" xfId="0" applyNumberFormat="1" applyFont="1" applyFill="1" applyBorder="1" applyAlignment="1">
      <alignment horizontal="right" vertical="center"/>
    </xf>
    <xf numFmtId="169" fontId="37" fillId="0" borderId="0" xfId="0" applyNumberFormat="1" applyFont="1" applyBorder="1" applyAlignment="1">
      <alignment horizontal="right" vertical="center"/>
    </xf>
    <xf numFmtId="174" fontId="37" fillId="15" borderId="0" xfId="1" applyNumberFormat="1" applyFont="1" applyFill="1" applyBorder="1" applyAlignment="1" applyProtection="1">
      <alignment horizontal="center" vertical="center"/>
    </xf>
    <xf numFmtId="169" fontId="37" fillId="15" borderId="0" xfId="1" applyNumberFormat="1" applyFont="1" applyFill="1" applyBorder="1" applyAlignment="1" applyProtection="1">
      <alignment horizontal="right" vertical="center"/>
    </xf>
    <xf numFmtId="174" fontId="49" fillId="0" borderId="0" xfId="0" applyNumberFormat="1" applyFont="1" applyBorder="1" applyAlignment="1"/>
    <xf numFmtId="174" fontId="49" fillId="0" borderId="0" xfId="0" applyNumberFormat="1" applyFont="1" applyBorder="1"/>
    <xf numFmtId="166" fontId="49" fillId="0" borderId="0" xfId="0" applyNumberFormat="1" applyFont="1" applyBorder="1"/>
    <xf numFmtId="174" fontId="49" fillId="0" borderId="0" xfId="0" applyNumberFormat="1" applyFont="1" applyFill="1" applyBorder="1" applyAlignment="1">
      <alignment horizontal="right" vertical="center"/>
    </xf>
    <xf numFmtId="174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right"/>
    </xf>
    <xf numFmtId="169" fontId="37" fillId="0" borderId="0" xfId="0" applyNumberFormat="1" applyFont="1" applyBorder="1"/>
    <xf numFmtId="166" fontId="49" fillId="0" borderId="0" xfId="0" applyNumberFormat="1" applyFont="1" applyFill="1" applyBorder="1" applyAlignment="1" applyProtection="1"/>
    <xf numFmtId="166" fontId="49" fillId="0" borderId="0" xfId="0" applyNumberFormat="1" applyFont="1" applyBorder="1" applyAlignment="1">
      <alignment horizontal="right"/>
    </xf>
    <xf numFmtId="169" fontId="49" fillId="0" borderId="0" xfId="0" applyNumberFormat="1" applyFont="1" applyBorder="1"/>
    <xf numFmtId="166" fontId="37" fillId="0" borderId="0" xfId="0" applyNumberFormat="1" applyFont="1" applyBorder="1" applyAlignment="1">
      <alignment horizontal="right" vertical="center"/>
    </xf>
    <xf numFmtId="169" fontId="37" fillId="0" borderId="0" xfId="0" applyNumberFormat="1" applyFont="1" applyBorder="1" applyAlignment="1">
      <alignment horizontal="center" vertical="center"/>
    </xf>
    <xf numFmtId="166" fontId="37" fillId="0" borderId="10" xfId="0" applyNumberFormat="1" applyFont="1" applyFill="1" applyBorder="1" applyAlignment="1" applyProtection="1">
      <alignment horizontal="right"/>
    </xf>
    <xf numFmtId="166" fontId="37" fillId="0" borderId="10" xfId="0" applyNumberFormat="1" applyFont="1" applyBorder="1"/>
    <xf numFmtId="166" fontId="38" fillId="0" borderId="10" xfId="0" applyNumberFormat="1" applyFont="1" applyFill="1" applyBorder="1" applyAlignment="1" applyProtection="1">
      <alignment horizontal="center" vertical="center"/>
    </xf>
    <xf numFmtId="166" fontId="37" fillId="0" borderId="10" xfId="0" applyNumberFormat="1" applyFont="1" applyBorder="1" applyAlignment="1">
      <alignment horizontal="right"/>
    </xf>
    <xf numFmtId="169" fontId="37" fillId="0" borderId="10" xfId="0" applyNumberFormat="1" applyFont="1" applyBorder="1"/>
    <xf numFmtId="166" fontId="48" fillId="0" borderId="0" xfId="0" applyNumberFormat="1" applyFont="1" applyAlignment="1">
      <alignment horizontal="right" vertical="center" readingOrder="2"/>
    </xf>
    <xf numFmtId="166" fontId="42" fillId="0" borderId="0" xfId="0" applyNumberFormat="1" applyFont="1"/>
    <xf numFmtId="166" fontId="48" fillId="0" borderId="0" xfId="0" applyNumberFormat="1" applyFont="1" applyAlignment="1">
      <alignment horizontal="right" readingOrder="2"/>
    </xf>
    <xf numFmtId="178" fontId="42" fillId="0" borderId="0" xfId="0" applyNumberFormat="1" applyFont="1"/>
    <xf numFmtId="179" fontId="42" fillId="0" borderId="0" xfId="0" applyNumberFormat="1" applyFont="1"/>
    <xf numFmtId="2" fontId="41" fillId="0" borderId="0" xfId="0" applyNumberFormat="1" applyFont="1" applyFill="1" applyBorder="1" applyAlignment="1" applyProtection="1">
      <alignment horizontal="center" vertical="center"/>
    </xf>
    <xf numFmtId="166" fontId="55" fillId="6" borderId="10" xfId="0" applyNumberFormat="1" applyFont="1" applyFill="1" applyBorder="1" applyAlignment="1" applyProtection="1">
      <alignment horizontal="right" vertical="center"/>
    </xf>
    <xf numFmtId="0" fontId="36" fillId="6" borderId="0" xfId="0" applyFont="1" applyFill="1" applyBorder="1" applyAlignment="1">
      <alignment horizontal="right"/>
    </xf>
    <xf numFmtId="0" fontId="42" fillId="0" borderId="0" xfId="0" applyFont="1" applyFill="1" applyBorder="1" applyAlignment="1" applyProtection="1">
      <alignment horizontal="right"/>
    </xf>
    <xf numFmtId="168" fontId="42" fillId="0" borderId="0" xfId="0" applyNumberFormat="1" applyFont="1" applyFill="1" applyBorder="1" applyAlignment="1">
      <alignment horizontal="center"/>
    </xf>
    <xf numFmtId="174" fontId="40" fillId="0" borderId="0" xfId="0" applyNumberFormat="1" applyFont="1" applyFill="1" applyBorder="1" applyAlignment="1" applyProtection="1">
      <alignment horizontal="right"/>
    </xf>
    <xf numFmtId="174" fontId="40" fillId="0" borderId="0" xfId="0" applyNumberFormat="1" applyFont="1" applyFill="1" applyBorder="1" applyAlignment="1">
      <alignment horizontal="right"/>
    </xf>
    <xf numFmtId="174" fontId="40" fillId="0" borderId="0" xfId="0" applyNumberFormat="1" applyFont="1" applyFill="1" applyBorder="1" applyAlignment="1"/>
    <xf numFmtId="174" fontId="40" fillId="0" borderId="0" xfId="0" applyNumberFormat="1" applyFont="1" applyFill="1" applyBorder="1"/>
    <xf numFmtId="174" fontId="56" fillId="0" borderId="0" xfId="0" applyNumberFormat="1" applyFont="1" applyFill="1" applyBorder="1" applyAlignment="1">
      <alignment horizontal="right"/>
    </xf>
    <xf numFmtId="0" fontId="56" fillId="0" borderId="0" xfId="0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/>
    </xf>
    <xf numFmtId="182" fontId="47" fillId="0" borderId="0" xfId="0" applyNumberFormat="1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166" fontId="37" fillId="0" borderId="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center"/>
    </xf>
    <xf numFmtId="49" fontId="39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" fontId="37" fillId="6" borderId="0" xfId="0" applyNumberFormat="1" applyFont="1" applyFill="1" applyBorder="1" applyAlignment="1">
      <alignment horizontal="center"/>
    </xf>
    <xf numFmtId="0" fontId="46" fillId="6" borderId="0" xfId="0" applyFont="1" applyFill="1" applyBorder="1" applyAlignment="1">
      <alignment horizontal="center" readingOrder="1"/>
    </xf>
    <xf numFmtId="166" fontId="43" fillId="6" borderId="10" xfId="0" applyNumberFormat="1" applyFont="1" applyFill="1" applyBorder="1" applyAlignment="1">
      <alignment horizontal="center"/>
    </xf>
    <xf numFmtId="1" fontId="55" fillId="6" borderId="10" xfId="0" applyNumberFormat="1" applyFont="1" applyFill="1" applyBorder="1" applyAlignment="1" applyProtection="1">
      <alignment horizontal="left" vertical="center"/>
    </xf>
    <xf numFmtId="0" fontId="37" fillId="0" borderId="32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174" fontId="37" fillId="0" borderId="0" xfId="0" applyNumberFormat="1" applyFont="1" applyFill="1" applyBorder="1" applyAlignment="1" applyProtection="1">
      <alignment horizontal="right"/>
    </xf>
    <xf numFmtId="49" fontId="16" fillId="0" borderId="0" xfId="0" applyNumberFormat="1" applyFont="1" applyBorder="1" applyAlignment="1">
      <alignment horizontal="center"/>
    </xf>
    <xf numFmtId="0" fontId="38" fillId="6" borderId="0" xfId="0" applyFont="1" applyFill="1" applyBorder="1" applyAlignment="1">
      <alignment horizontal="center" vertical="center"/>
    </xf>
    <xf numFmtId="164" fontId="46" fillId="6" borderId="0" xfId="7" applyFont="1" applyFill="1" applyBorder="1" applyAlignment="1">
      <alignment horizontal="center"/>
    </xf>
    <xf numFmtId="181" fontId="38" fillId="6" borderId="0" xfId="7" applyNumberFormat="1" applyFont="1" applyFill="1" applyBorder="1" applyAlignment="1">
      <alignment horizontal="left"/>
    </xf>
    <xf numFmtId="0" fontId="50" fillId="0" borderId="32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/>
    </xf>
    <xf numFmtId="0" fontId="44" fillId="0" borderId="32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166" fontId="42" fillId="0" borderId="0" xfId="0" applyNumberFormat="1" applyFont="1" applyAlignment="1">
      <alignment horizontal="right" vertical="center" readingOrder="2"/>
    </xf>
    <xf numFmtId="166" fontId="42" fillId="0" borderId="0" xfId="0" applyNumberFormat="1" applyFont="1" applyBorder="1" applyAlignment="1">
      <alignment horizontal="right" vertical="center" wrapText="1" readingOrder="2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70"/>
  <sheetViews>
    <sheetView rightToLeft="1" view="pageBreakPreview" zoomScale="70" zoomScaleNormal="70" zoomScaleSheetLayoutView="70" workbookViewId="0">
      <selection activeCell="D3" sqref="D3"/>
    </sheetView>
  </sheetViews>
  <sheetFormatPr defaultColWidth="7.875" defaultRowHeight="18.350000000000001"/>
  <cols>
    <col min="1" max="1" width="2" style="120" customWidth="1"/>
    <col min="2" max="2" width="3.875" style="128" customWidth="1"/>
    <col min="3" max="3" width="4" style="120" customWidth="1"/>
    <col min="4" max="4" width="91.75" style="120" bestFit="1" customWidth="1"/>
    <col min="5" max="5" width="13.75" style="232" customWidth="1"/>
    <col min="6" max="6" width="13.75" style="233" customWidth="1"/>
    <col min="7" max="7" width="13.75" style="120" customWidth="1"/>
    <col min="8" max="9" width="14.875" style="120" customWidth="1"/>
    <col min="10" max="10" width="14.875" style="120" hidden="1" customWidth="1"/>
    <col min="11" max="11" width="1.75" style="120" customWidth="1"/>
    <col min="12" max="13" width="11.25" style="120" customWidth="1"/>
    <col min="14" max="14" width="2.375" style="120" customWidth="1"/>
    <col min="15" max="15" width="12.125" style="120" bestFit="1" customWidth="1"/>
    <col min="16" max="16" width="13.75" style="120" customWidth="1"/>
    <col min="17" max="17" width="2.125" style="120" customWidth="1"/>
    <col min="18" max="18" width="13" style="120" customWidth="1"/>
    <col min="19" max="19" width="7.875" style="120" customWidth="1"/>
    <col min="20" max="20" width="9.125" style="1" customWidth="1"/>
    <col min="21" max="21" width="11.75" style="120" customWidth="1"/>
    <col min="22" max="22" width="14.75" style="120" customWidth="1"/>
    <col min="23" max="257" width="7.875" style="120"/>
    <col min="258" max="258" width="3.875" style="120" customWidth="1"/>
    <col min="259" max="259" width="4" style="120" customWidth="1"/>
    <col min="260" max="260" width="58.625" style="120" customWidth="1"/>
    <col min="261" max="265" width="14.875" style="120" customWidth="1"/>
    <col min="266" max="266" width="0" style="120" hidden="1" customWidth="1"/>
    <col min="267" max="267" width="1.75" style="120" customWidth="1"/>
    <col min="268" max="269" width="11.25" style="120" customWidth="1"/>
    <col min="270" max="270" width="2.375" style="120" customWidth="1"/>
    <col min="271" max="271" width="12.125" style="120" bestFit="1" customWidth="1"/>
    <col min="272" max="272" width="13.75" style="120" customWidth="1"/>
    <col min="273" max="275" width="7.875" style="120" customWidth="1"/>
    <col min="276" max="276" width="9.125" style="120" customWidth="1"/>
    <col min="277" max="277" width="11.75" style="120" customWidth="1"/>
    <col min="278" max="278" width="14.75" style="120" customWidth="1"/>
    <col min="279" max="513" width="7.875" style="120"/>
    <col min="514" max="514" width="3.875" style="120" customWidth="1"/>
    <col min="515" max="515" width="4" style="120" customWidth="1"/>
    <col min="516" max="516" width="58.625" style="120" customWidth="1"/>
    <col min="517" max="521" width="14.875" style="120" customWidth="1"/>
    <col min="522" max="522" width="0" style="120" hidden="1" customWidth="1"/>
    <col min="523" max="523" width="1.75" style="120" customWidth="1"/>
    <col min="524" max="525" width="11.25" style="120" customWidth="1"/>
    <col min="526" max="526" width="2.375" style="120" customWidth="1"/>
    <col min="527" max="527" width="12.125" style="120" bestFit="1" customWidth="1"/>
    <col min="528" max="528" width="13.75" style="120" customWidth="1"/>
    <col min="529" max="531" width="7.875" style="120" customWidth="1"/>
    <col min="532" max="532" width="9.125" style="120" customWidth="1"/>
    <col min="533" max="533" width="11.75" style="120" customWidth="1"/>
    <col min="534" max="534" width="14.75" style="120" customWidth="1"/>
    <col min="535" max="769" width="7.875" style="120"/>
    <col min="770" max="770" width="3.875" style="120" customWidth="1"/>
    <col min="771" max="771" width="4" style="120" customWidth="1"/>
    <col min="772" max="772" width="58.625" style="120" customWidth="1"/>
    <col min="773" max="777" width="14.875" style="120" customWidth="1"/>
    <col min="778" max="778" width="0" style="120" hidden="1" customWidth="1"/>
    <col min="779" max="779" width="1.75" style="120" customWidth="1"/>
    <col min="780" max="781" width="11.25" style="120" customWidth="1"/>
    <col min="782" max="782" width="2.375" style="120" customWidth="1"/>
    <col min="783" max="783" width="12.125" style="120" bestFit="1" customWidth="1"/>
    <col min="784" max="784" width="13.75" style="120" customWidth="1"/>
    <col min="785" max="787" width="7.875" style="120" customWidth="1"/>
    <col min="788" max="788" width="9.125" style="120" customWidth="1"/>
    <col min="789" max="789" width="11.75" style="120" customWidth="1"/>
    <col min="790" max="790" width="14.75" style="120" customWidth="1"/>
    <col min="791" max="1025" width="7.875" style="120"/>
    <col min="1026" max="1026" width="3.875" style="120" customWidth="1"/>
    <col min="1027" max="1027" width="4" style="120" customWidth="1"/>
    <col min="1028" max="1028" width="58.625" style="120" customWidth="1"/>
    <col min="1029" max="1033" width="14.875" style="120" customWidth="1"/>
    <col min="1034" max="1034" width="0" style="120" hidden="1" customWidth="1"/>
    <col min="1035" max="1035" width="1.75" style="120" customWidth="1"/>
    <col min="1036" max="1037" width="11.25" style="120" customWidth="1"/>
    <col min="1038" max="1038" width="2.375" style="120" customWidth="1"/>
    <col min="1039" max="1039" width="12.125" style="120" bestFit="1" customWidth="1"/>
    <col min="1040" max="1040" width="13.75" style="120" customWidth="1"/>
    <col min="1041" max="1043" width="7.875" style="120" customWidth="1"/>
    <col min="1044" max="1044" width="9.125" style="120" customWidth="1"/>
    <col min="1045" max="1045" width="11.75" style="120" customWidth="1"/>
    <col min="1046" max="1046" width="14.75" style="120" customWidth="1"/>
    <col min="1047" max="1281" width="7.875" style="120"/>
    <col min="1282" max="1282" width="3.875" style="120" customWidth="1"/>
    <col min="1283" max="1283" width="4" style="120" customWidth="1"/>
    <col min="1284" max="1284" width="58.625" style="120" customWidth="1"/>
    <col min="1285" max="1289" width="14.875" style="120" customWidth="1"/>
    <col min="1290" max="1290" width="0" style="120" hidden="1" customWidth="1"/>
    <col min="1291" max="1291" width="1.75" style="120" customWidth="1"/>
    <col min="1292" max="1293" width="11.25" style="120" customWidth="1"/>
    <col min="1294" max="1294" width="2.375" style="120" customWidth="1"/>
    <col min="1295" max="1295" width="12.125" style="120" bestFit="1" customWidth="1"/>
    <col min="1296" max="1296" width="13.75" style="120" customWidth="1"/>
    <col min="1297" max="1299" width="7.875" style="120" customWidth="1"/>
    <col min="1300" max="1300" width="9.125" style="120" customWidth="1"/>
    <col min="1301" max="1301" width="11.75" style="120" customWidth="1"/>
    <col min="1302" max="1302" width="14.75" style="120" customWidth="1"/>
    <col min="1303" max="1537" width="7.875" style="120"/>
    <col min="1538" max="1538" width="3.875" style="120" customWidth="1"/>
    <col min="1539" max="1539" width="4" style="120" customWidth="1"/>
    <col min="1540" max="1540" width="58.625" style="120" customWidth="1"/>
    <col min="1541" max="1545" width="14.875" style="120" customWidth="1"/>
    <col min="1546" max="1546" width="0" style="120" hidden="1" customWidth="1"/>
    <col min="1547" max="1547" width="1.75" style="120" customWidth="1"/>
    <col min="1548" max="1549" width="11.25" style="120" customWidth="1"/>
    <col min="1550" max="1550" width="2.375" style="120" customWidth="1"/>
    <col min="1551" max="1551" width="12.125" style="120" bestFit="1" customWidth="1"/>
    <col min="1552" max="1552" width="13.75" style="120" customWidth="1"/>
    <col min="1553" max="1555" width="7.875" style="120" customWidth="1"/>
    <col min="1556" max="1556" width="9.125" style="120" customWidth="1"/>
    <col min="1557" max="1557" width="11.75" style="120" customWidth="1"/>
    <col min="1558" max="1558" width="14.75" style="120" customWidth="1"/>
    <col min="1559" max="1793" width="7.875" style="120"/>
    <col min="1794" max="1794" width="3.875" style="120" customWidth="1"/>
    <col min="1795" max="1795" width="4" style="120" customWidth="1"/>
    <col min="1796" max="1796" width="58.625" style="120" customWidth="1"/>
    <col min="1797" max="1801" width="14.875" style="120" customWidth="1"/>
    <col min="1802" max="1802" width="0" style="120" hidden="1" customWidth="1"/>
    <col min="1803" max="1803" width="1.75" style="120" customWidth="1"/>
    <col min="1804" max="1805" width="11.25" style="120" customWidth="1"/>
    <col min="1806" max="1806" width="2.375" style="120" customWidth="1"/>
    <col min="1807" max="1807" width="12.125" style="120" bestFit="1" customWidth="1"/>
    <col min="1808" max="1808" width="13.75" style="120" customWidth="1"/>
    <col min="1809" max="1811" width="7.875" style="120" customWidth="1"/>
    <col min="1812" max="1812" width="9.125" style="120" customWidth="1"/>
    <col min="1813" max="1813" width="11.75" style="120" customWidth="1"/>
    <col min="1814" max="1814" width="14.75" style="120" customWidth="1"/>
    <col min="1815" max="2049" width="7.875" style="120"/>
    <col min="2050" max="2050" width="3.875" style="120" customWidth="1"/>
    <col min="2051" max="2051" width="4" style="120" customWidth="1"/>
    <col min="2052" max="2052" width="58.625" style="120" customWidth="1"/>
    <col min="2053" max="2057" width="14.875" style="120" customWidth="1"/>
    <col min="2058" max="2058" width="0" style="120" hidden="1" customWidth="1"/>
    <col min="2059" max="2059" width="1.75" style="120" customWidth="1"/>
    <col min="2060" max="2061" width="11.25" style="120" customWidth="1"/>
    <col min="2062" max="2062" width="2.375" style="120" customWidth="1"/>
    <col min="2063" max="2063" width="12.125" style="120" bestFit="1" customWidth="1"/>
    <col min="2064" max="2064" width="13.75" style="120" customWidth="1"/>
    <col min="2065" max="2067" width="7.875" style="120" customWidth="1"/>
    <col min="2068" max="2068" width="9.125" style="120" customWidth="1"/>
    <col min="2069" max="2069" width="11.75" style="120" customWidth="1"/>
    <col min="2070" max="2070" width="14.75" style="120" customWidth="1"/>
    <col min="2071" max="2305" width="7.875" style="120"/>
    <col min="2306" max="2306" width="3.875" style="120" customWidth="1"/>
    <col min="2307" max="2307" width="4" style="120" customWidth="1"/>
    <col min="2308" max="2308" width="58.625" style="120" customWidth="1"/>
    <col min="2309" max="2313" width="14.875" style="120" customWidth="1"/>
    <col min="2314" max="2314" width="0" style="120" hidden="1" customWidth="1"/>
    <col min="2315" max="2315" width="1.75" style="120" customWidth="1"/>
    <col min="2316" max="2317" width="11.25" style="120" customWidth="1"/>
    <col min="2318" max="2318" width="2.375" style="120" customWidth="1"/>
    <col min="2319" max="2319" width="12.125" style="120" bestFit="1" customWidth="1"/>
    <col min="2320" max="2320" width="13.75" style="120" customWidth="1"/>
    <col min="2321" max="2323" width="7.875" style="120" customWidth="1"/>
    <col min="2324" max="2324" width="9.125" style="120" customWidth="1"/>
    <col min="2325" max="2325" width="11.75" style="120" customWidth="1"/>
    <col min="2326" max="2326" width="14.75" style="120" customWidth="1"/>
    <col min="2327" max="2561" width="7.875" style="120"/>
    <col min="2562" max="2562" width="3.875" style="120" customWidth="1"/>
    <col min="2563" max="2563" width="4" style="120" customWidth="1"/>
    <col min="2564" max="2564" width="58.625" style="120" customWidth="1"/>
    <col min="2565" max="2569" width="14.875" style="120" customWidth="1"/>
    <col min="2570" max="2570" width="0" style="120" hidden="1" customWidth="1"/>
    <col min="2571" max="2571" width="1.75" style="120" customWidth="1"/>
    <col min="2572" max="2573" width="11.25" style="120" customWidth="1"/>
    <col min="2574" max="2574" width="2.375" style="120" customWidth="1"/>
    <col min="2575" max="2575" width="12.125" style="120" bestFit="1" customWidth="1"/>
    <col min="2576" max="2576" width="13.75" style="120" customWidth="1"/>
    <col min="2577" max="2579" width="7.875" style="120" customWidth="1"/>
    <col min="2580" max="2580" width="9.125" style="120" customWidth="1"/>
    <col min="2581" max="2581" width="11.75" style="120" customWidth="1"/>
    <col min="2582" max="2582" width="14.75" style="120" customWidth="1"/>
    <col min="2583" max="2817" width="7.875" style="120"/>
    <col min="2818" max="2818" width="3.875" style="120" customWidth="1"/>
    <col min="2819" max="2819" width="4" style="120" customWidth="1"/>
    <col min="2820" max="2820" width="58.625" style="120" customWidth="1"/>
    <col min="2821" max="2825" width="14.875" style="120" customWidth="1"/>
    <col min="2826" max="2826" width="0" style="120" hidden="1" customWidth="1"/>
    <col min="2827" max="2827" width="1.75" style="120" customWidth="1"/>
    <col min="2828" max="2829" width="11.25" style="120" customWidth="1"/>
    <col min="2830" max="2830" width="2.375" style="120" customWidth="1"/>
    <col min="2831" max="2831" width="12.125" style="120" bestFit="1" customWidth="1"/>
    <col min="2832" max="2832" width="13.75" style="120" customWidth="1"/>
    <col min="2833" max="2835" width="7.875" style="120" customWidth="1"/>
    <col min="2836" max="2836" width="9.125" style="120" customWidth="1"/>
    <col min="2837" max="2837" width="11.75" style="120" customWidth="1"/>
    <col min="2838" max="2838" width="14.75" style="120" customWidth="1"/>
    <col min="2839" max="3073" width="7.875" style="120"/>
    <col min="3074" max="3074" width="3.875" style="120" customWidth="1"/>
    <col min="3075" max="3075" width="4" style="120" customWidth="1"/>
    <col min="3076" max="3076" width="58.625" style="120" customWidth="1"/>
    <col min="3077" max="3081" width="14.875" style="120" customWidth="1"/>
    <col min="3082" max="3082" width="0" style="120" hidden="1" customWidth="1"/>
    <col min="3083" max="3083" width="1.75" style="120" customWidth="1"/>
    <col min="3084" max="3085" width="11.25" style="120" customWidth="1"/>
    <col min="3086" max="3086" width="2.375" style="120" customWidth="1"/>
    <col min="3087" max="3087" width="12.125" style="120" bestFit="1" customWidth="1"/>
    <col min="3088" max="3088" width="13.75" style="120" customWidth="1"/>
    <col min="3089" max="3091" width="7.875" style="120" customWidth="1"/>
    <col min="3092" max="3092" width="9.125" style="120" customWidth="1"/>
    <col min="3093" max="3093" width="11.75" style="120" customWidth="1"/>
    <col min="3094" max="3094" width="14.75" style="120" customWidth="1"/>
    <col min="3095" max="3329" width="7.875" style="120"/>
    <col min="3330" max="3330" width="3.875" style="120" customWidth="1"/>
    <col min="3331" max="3331" width="4" style="120" customWidth="1"/>
    <col min="3332" max="3332" width="58.625" style="120" customWidth="1"/>
    <col min="3333" max="3337" width="14.875" style="120" customWidth="1"/>
    <col min="3338" max="3338" width="0" style="120" hidden="1" customWidth="1"/>
    <col min="3339" max="3339" width="1.75" style="120" customWidth="1"/>
    <col min="3340" max="3341" width="11.25" style="120" customWidth="1"/>
    <col min="3342" max="3342" width="2.375" style="120" customWidth="1"/>
    <col min="3343" max="3343" width="12.125" style="120" bestFit="1" customWidth="1"/>
    <col min="3344" max="3344" width="13.75" style="120" customWidth="1"/>
    <col min="3345" max="3347" width="7.875" style="120" customWidth="1"/>
    <col min="3348" max="3348" width="9.125" style="120" customWidth="1"/>
    <col min="3349" max="3349" width="11.75" style="120" customWidth="1"/>
    <col min="3350" max="3350" width="14.75" style="120" customWidth="1"/>
    <col min="3351" max="3585" width="7.875" style="120"/>
    <col min="3586" max="3586" width="3.875" style="120" customWidth="1"/>
    <col min="3587" max="3587" width="4" style="120" customWidth="1"/>
    <col min="3588" max="3588" width="58.625" style="120" customWidth="1"/>
    <col min="3589" max="3593" width="14.875" style="120" customWidth="1"/>
    <col min="3594" max="3594" width="0" style="120" hidden="1" customWidth="1"/>
    <col min="3595" max="3595" width="1.75" style="120" customWidth="1"/>
    <col min="3596" max="3597" width="11.25" style="120" customWidth="1"/>
    <col min="3598" max="3598" width="2.375" style="120" customWidth="1"/>
    <col min="3599" max="3599" width="12.125" style="120" bestFit="1" customWidth="1"/>
    <col min="3600" max="3600" width="13.75" style="120" customWidth="1"/>
    <col min="3601" max="3603" width="7.875" style="120" customWidth="1"/>
    <col min="3604" max="3604" width="9.125" style="120" customWidth="1"/>
    <col min="3605" max="3605" width="11.75" style="120" customWidth="1"/>
    <col min="3606" max="3606" width="14.75" style="120" customWidth="1"/>
    <col min="3607" max="3841" width="7.875" style="120"/>
    <col min="3842" max="3842" width="3.875" style="120" customWidth="1"/>
    <col min="3843" max="3843" width="4" style="120" customWidth="1"/>
    <col min="3844" max="3844" width="58.625" style="120" customWidth="1"/>
    <col min="3845" max="3849" width="14.875" style="120" customWidth="1"/>
    <col min="3850" max="3850" width="0" style="120" hidden="1" customWidth="1"/>
    <col min="3851" max="3851" width="1.75" style="120" customWidth="1"/>
    <col min="3852" max="3853" width="11.25" style="120" customWidth="1"/>
    <col min="3854" max="3854" width="2.375" style="120" customWidth="1"/>
    <col min="3855" max="3855" width="12.125" style="120" bestFit="1" customWidth="1"/>
    <col min="3856" max="3856" width="13.75" style="120" customWidth="1"/>
    <col min="3857" max="3859" width="7.875" style="120" customWidth="1"/>
    <col min="3860" max="3860" width="9.125" style="120" customWidth="1"/>
    <col min="3861" max="3861" width="11.75" style="120" customWidth="1"/>
    <col min="3862" max="3862" width="14.75" style="120" customWidth="1"/>
    <col min="3863" max="4097" width="7.875" style="120"/>
    <col min="4098" max="4098" width="3.875" style="120" customWidth="1"/>
    <col min="4099" max="4099" width="4" style="120" customWidth="1"/>
    <col min="4100" max="4100" width="58.625" style="120" customWidth="1"/>
    <col min="4101" max="4105" width="14.875" style="120" customWidth="1"/>
    <col min="4106" max="4106" width="0" style="120" hidden="1" customWidth="1"/>
    <col min="4107" max="4107" width="1.75" style="120" customWidth="1"/>
    <col min="4108" max="4109" width="11.25" style="120" customWidth="1"/>
    <col min="4110" max="4110" width="2.375" style="120" customWidth="1"/>
    <col min="4111" max="4111" width="12.125" style="120" bestFit="1" customWidth="1"/>
    <col min="4112" max="4112" width="13.75" style="120" customWidth="1"/>
    <col min="4113" max="4115" width="7.875" style="120" customWidth="1"/>
    <col min="4116" max="4116" width="9.125" style="120" customWidth="1"/>
    <col min="4117" max="4117" width="11.75" style="120" customWidth="1"/>
    <col min="4118" max="4118" width="14.75" style="120" customWidth="1"/>
    <col min="4119" max="4353" width="7.875" style="120"/>
    <col min="4354" max="4354" width="3.875" style="120" customWidth="1"/>
    <col min="4355" max="4355" width="4" style="120" customWidth="1"/>
    <col min="4356" max="4356" width="58.625" style="120" customWidth="1"/>
    <col min="4357" max="4361" width="14.875" style="120" customWidth="1"/>
    <col min="4362" max="4362" width="0" style="120" hidden="1" customWidth="1"/>
    <col min="4363" max="4363" width="1.75" style="120" customWidth="1"/>
    <col min="4364" max="4365" width="11.25" style="120" customWidth="1"/>
    <col min="4366" max="4366" width="2.375" style="120" customWidth="1"/>
    <col min="4367" max="4367" width="12.125" style="120" bestFit="1" customWidth="1"/>
    <col min="4368" max="4368" width="13.75" style="120" customWidth="1"/>
    <col min="4369" max="4371" width="7.875" style="120" customWidth="1"/>
    <col min="4372" max="4372" width="9.125" style="120" customWidth="1"/>
    <col min="4373" max="4373" width="11.75" style="120" customWidth="1"/>
    <col min="4374" max="4374" width="14.75" style="120" customWidth="1"/>
    <col min="4375" max="4609" width="7.875" style="120"/>
    <col min="4610" max="4610" width="3.875" style="120" customWidth="1"/>
    <col min="4611" max="4611" width="4" style="120" customWidth="1"/>
    <col min="4612" max="4612" width="58.625" style="120" customWidth="1"/>
    <col min="4613" max="4617" width="14.875" style="120" customWidth="1"/>
    <col min="4618" max="4618" width="0" style="120" hidden="1" customWidth="1"/>
    <col min="4619" max="4619" width="1.75" style="120" customWidth="1"/>
    <col min="4620" max="4621" width="11.25" style="120" customWidth="1"/>
    <col min="4622" max="4622" width="2.375" style="120" customWidth="1"/>
    <col min="4623" max="4623" width="12.125" style="120" bestFit="1" customWidth="1"/>
    <col min="4624" max="4624" width="13.75" style="120" customWidth="1"/>
    <col min="4625" max="4627" width="7.875" style="120" customWidth="1"/>
    <col min="4628" max="4628" width="9.125" style="120" customWidth="1"/>
    <col min="4629" max="4629" width="11.75" style="120" customWidth="1"/>
    <col min="4630" max="4630" width="14.75" style="120" customWidth="1"/>
    <col min="4631" max="4865" width="7.875" style="120"/>
    <col min="4866" max="4866" width="3.875" style="120" customWidth="1"/>
    <col min="4867" max="4867" width="4" style="120" customWidth="1"/>
    <col min="4868" max="4868" width="58.625" style="120" customWidth="1"/>
    <col min="4869" max="4873" width="14.875" style="120" customWidth="1"/>
    <col min="4874" max="4874" width="0" style="120" hidden="1" customWidth="1"/>
    <col min="4875" max="4875" width="1.75" style="120" customWidth="1"/>
    <col min="4876" max="4877" width="11.25" style="120" customWidth="1"/>
    <col min="4878" max="4878" width="2.375" style="120" customWidth="1"/>
    <col min="4879" max="4879" width="12.125" style="120" bestFit="1" customWidth="1"/>
    <col min="4880" max="4880" width="13.75" style="120" customWidth="1"/>
    <col min="4881" max="4883" width="7.875" style="120" customWidth="1"/>
    <col min="4884" max="4884" width="9.125" style="120" customWidth="1"/>
    <col min="4885" max="4885" width="11.75" style="120" customWidth="1"/>
    <col min="4886" max="4886" width="14.75" style="120" customWidth="1"/>
    <col min="4887" max="5121" width="7.875" style="120"/>
    <col min="5122" max="5122" width="3.875" style="120" customWidth="1"/>
    <col min="5123" max="5123" width="4" style="120" customWidth="1"/>
    <col min="5124" max="5124" width="58.625" style="120" customWidth="1"/>
    <col min="5125" max="5129" width="14.875" style="120" customWidth="1"/>
    <col min="5130" max="5130" width="0" style="120" hidden="1" customWidth="1"/>
    <col min="5131" max="5131" width="1.75" style="120" customWidth="1"/>
    <col min="5132" max="5133" width="11.25" style="120" customWidth="1"/>
    <col min="5134" max="5134" width="2.375" style="120" customWidth="1"/>
    <col min="5135" max="5135" width="12.125" style="120" bestFit="1" customWidth="1"/>
    <col min="5136" max="5136" width="13.75" style="120" customWidth="1"/>
    <col min="5137" max="5139" width="7.875" style="120" customWidth="1"/>
    <col min="5140" max="5140" width="9.125" style="120" customWidth="1"/>
    <col min="5141" max="5141" width="11.75" style="120" customWidth="1"/>
    <col min="5142" max="5142" width="14.75" style="120" customWidth="1"/>
    <col min="5143" max="5377" width="7.875" style="120"/>
    <col min="5378" max="5378" width="3.875" style="120" customWidth="1"/>
    <col min="5379" max="5379" width="4" style="120" customWidth="1"/>
    <col min="5380" max="5380" width="58.625" style="120" customWidth="1"/>
    <col min="5381" max="5385" width="14.875" style="120" customWidth="1"/>
    <col min="5386" max="5386" width="0" style="120" hidden="1" customWidth="1"/>
    <col min="5387" max="5387" width="1.75" style="120" customWidth="1"/>
    <col min="5388" max="5389" width="11.25" style="120" customWidth="1"/>
    <col min="5390" max="5390" width="2.375" style="120" customWidth="1"/>
    <col min="5391" max="5391" width="12.125" style="120" bestFit="1" customWidth="1"/>
    <col min="5392" max="5392" width="13.75" style="120" customWidth="1"/>
    <col min="5393" max="5395" width="7.875" style="120" customWidth="1"/>
    <col min="5396" max="5396" width="9.125" style="120" customWidth="1"/>
    <col min="5397" max="5397" width="11.75" style="120" customWidth="1"/>
    <col min="5398" max="5398" width="14.75" style="120" customWidth="1"/>
    <col min="5399" max="5633" width="7.875" style="120"/>
    <col min="5634" max="5634" width="3.875" style="120" customWidth="1"/>
    <col min="5635" max="5635" width="4" style="120" customWidth="1"/>
    <col min="5636" max="5636" width="58.625" style="120" customWidth="1"/>
    <col min="5637" max="5641" width="14.875" style="120" customWidth="1"/>
    <col min="5642" max="5642" width="0" style="120" hidden="1" customWidth="1"/>
    <col min="5643" max="5643" width="1.75" style="120" customWidth="1"/>
    <col min="5644" max="5645" width="11.25" style="120" customWidth="1"/>
    <col min="5646" max="5646" width="2.375" style="120" customWidth="1"/>
    <col min="5647" max="5647" width="12.125" style="120" bestFit="1" customWidth="1"/>
    <col min="5648" max="5648" width="13.75" style="120" customWidth="1"/>
    <col min="5649" max="5651" width="7.875" style="120" customWidth="1"/>
    <col min="5652" max="5652" width="9.125" style="120" customWidth="1"/>
    <col min="5653" max="5653" width="11.75" style="120" customWidth="1"/>
    <col min="5654" max="5654" width="14.75" style="120" customWidth="1"/>
    <col min="5655" max="5889" width="7.875" style="120"/>
    <col min="5890" max="5890" width="3.875" style="120" customWidth="1"/>
    <col min="5891" max="5891" width="4" style="120" customWidth="1"/>
    <col min="5892" max="5892" width="58.625" style="120" customWidth="1"/>
    <col min="5893" max="5897" width="14.875" style="120" customWidth="1"/>
    <col min="5898" max="5898" width="0" style="120" hidden="1" customWidth="1"/>
    <col min="5899" max="5899" width="1.75" style="120" customWidth="1"/>
    <col min="5900" max="5901" width="11.25" style="120" customWidth="1"/>
    <col min="5902" max="5902" width="2.375" style="120" customWidth="1"/>
    <col min="5903" max="5903" width="12.125" style="120" bestFit="1" customWidth="1"/>
    <col min="5904" max="5904" width="13.75" style="120" customWidth="1"/>
    <col min="5905" max="5907" width="7.875" style="120" customWidth="1"/>
    <col min="5908" max="5908" width="9.125" style="120" customWidth="1"/>
    <col min="5909" max="5909" width="11.75" style="120" customWidth="1"/>
    <col min="5910" max="5910" width="14.75" style="120" customWidth="1"/>
    <col min="5911" max="6145" width="7.875" style="120"/>
    <col min="6146" max="6146" width="3.875" style="120" customWidth="1"/>
    <col min="6147" max="6147" width="4" style="120" customWidth="1"/>
    <col min="6148" max="6148" width="58.625" style="120" customWidth="1"/>
    <col min="6149" max="6153" width="14.875" style="120" customWidth="1"/>
    <col min="6154" max="6154" width="0" style="120" hidden="1" customWidth="1"/>
    <col min="6155" max="6155" width="1.75" style="120" customWidth="1"/>
    <col min="6156" max="6157" width="11.25" style="120" customWidth="1"/>
    <col min="6158" max="6158" width="2.375" style="120" customWidth="1"/>
    <col min="6159" max="6159" width="12.125" style="120" bestFit="1" customWidth="1"/>
    <col min="6160" max="6160" width="13.75" style="120" customWidth="1"/>
    <col min="6161" max="6163" width="7.875" style="120" customWidth="1"/>
    <col min="6164" max="6164" width="9.125" style="120" customWidth="1"/>
    <col min="6165" max="6165" width="11.75" style="120" customWidth="1"/>
    <col min="6166" max="6166" width="14.75" style="120" customWidth="1"/>
    <col min="6167" max="6401" width="7.875" style="120"/>
    <col min="6402" max="6402" width="3.875" style="120" customWidth="1"/>
    <col min="6403" max="6403" width="4" style="120" customWidth="1"/>
    <col min="6404" max="6404" width="58.625" style="120" customWidth="1"/>
    <col min="6405" max="6409" width="14.875" style="120" customWidth="1"/>
    <col min="6410" max="6410" width="0" style="120" hidden="1" customWidth="1"/>
    <col min="6411" max="6411" width="1.75" style="120" customWidth="1"/>
    <col min="6412" max="6413" width="11.25" style="120" customWidth="1"/>
    <col min="6414" max="6414" width="2.375" style="120" customWidth="1"/>
    <col min="6415" max="6415" width="12.125" style="120" bestFit="1" customWidth="1"/>
    <col min="6416" max="6416" width="13.75" style="120" customWidth="1"/>
    <col min="6417" max="6419" width="7.875" style="120" customWidth="1"/>
    <col min="6420" max="6420" width="9.125" style="120" customWidth="1"/>
    <col min="6421" max="6421" width="11.75" style="120" customWidth="1"/>
    <col min="6422" max="6422" width="14.75" style="120" customWidth="1"/>
    <col min="6423" max="6657" width="7.875" style="120"/>
    <col min="6658" max="6658" width="3.875" style="120" customWidth="1"/>
    <col min="6659" max="6659" width="4" style="120" customWidth="1"/>
    <col min="6660" max="6660" width="58.625" style="120" customWidth="1"/>
    <col min="6661" max="6665" width="14.875" style="120" customWidth="1"/>
    <col min="6666" max="6666" width="0" style="120" hidden="1" customWidth="1"/>
    <col min="6667" max="6667" width="1.75" style="120" customWidth="1"/>
    <col min="6668" max="6669" width="11.25" style="120" customWidth="1"/>
    <col min="6670" max="6670" width="2.375" style="120" customWidth="1"/>
    <col min="6671" max="6671" width="12.125" style="120" bestFit="1" customWidth="1"/>
    <col min="6672" max="6672" width="13.75" style="120" customWidth="1"/>
    <col min="6673" max="6675" width="7.875" style="120" customWidth="1"/>
    <col min="6676" max="6676" width="9.125" style="120" customWidth="1"/>
    <col min="6677" max="6677" width="11.75" style="120" customWidth="1"/>
    <col min="6678" max="6678" width="14.75" style="120" customWidth="1"/>
    <col min="6679" max="6913" width="7.875" style="120"/>
    <col min="6914" max="6914" width="3.875" style="120" customWidth="1"/>
    <col min="6915" max="6915" width="4" style="120" customWidth="1"/>
    <col min="6916" max="6916" width="58.625" style="120" customWidth="1"/>
    <col min="6917" max="6921" width="14.875" style="120" customWidth="1"/>
    <col min="6922" max="6922" width="0" style="120" hidden="1" customWidth="1"/>
    <col min="6923" max="6923" width="1.75" style="120" customWidth="1"/>
    <col min="6924" max="6925" width="11.25" style="120" customWidth="1"/>
    <col min="6926" max="6926" width="2.375" style="120" customWidth="1"/>
    <col min="6927" max="6927" width="12.125" style="120" bestFit="1" customWidth="1"/>
    <col min="6928" max="6928" width="13.75" style="120" customWidth="1"/>
    <col min="6929" max="6931" width="7.875" style="120" customWidth="1"/>
    <col min="6932" max="6932" width="9.125" style="120" customWidth="1"/>
    <col min="6933" max="6933" width="11.75" style="120" customWidth="1"/>
    <col min="6934" max="6934" width="14.75" style="120" customWidth="1"/>
    <col min="6935" max="7169" width="7.875" style="120"/>
    <col min="7170" max="7170" width="3.875" style="120" customWidth="1"/>
    <col min="7171" max="7171" width="4" style="120" customWidth="1"/>
    <col min="7172" max="7172" width="58.625" style="120" customWidth="1"/>
    <col min="7173" max="7177" width="14.875" style="120" customWidth="1"/>
    <col min="7178" max="7178" width="0" style="120" hidden="1" customWidth="1"/>
    <col min="7179" max="7179" width="1.75" style="120" customWidth="1"/>
    <col min="7180" max="7181" width="11.25" style="120" customWidth="1"/>
    <col min="7182" max="7182" width="2.375" style="120" customWidth="1"/>
    <col min="7183" max="7183" width="12.125" style="120" bestFit="1" customWidth="1"/>
    <col min="7184" max="7184" width="13.75" style="120" customWidth="1"/>
    <col min="7185" max="7187" width="7.875" style="120" customWidth="1"/>
    <col min="7188" max="7188" width="9.125" style="120" customWidth="1"/>
    <col min="7189" max="7189" width="11.75" style="120" customWidth="1"/>
    <col min="7190" max="7190" width="14.75" style="120" customWidth="1"/>
    <col min="7191" max="7425" width="7.875" style="120"/>
    <col min="7426" max="7426" width="3.875" style="120" customWidth="1"/>
    <col min="7427" max="7427" width="4" style="120" customWidth="1"/>
    <col min="7428" max="7428" width="58.625" style="120" customWidth="1"/>
    <col min="7429" max="7433" width="14.875" style="120" customWidth="1"/>
    <col min="7434" max="7434" width="0" style="120" hidden="1" customWidth="1"/>
    <col min="7435" max="7435" width="1.75" style="120" customWidth="1"/>
    <col min="7436" max="7437" width="11.25" style="120" customWidth="1"/>
    <col min="7438" max="7438" width="2.375" style="120" customWidth="1"/>
    <col min="7439" max="7439" width="12.125" style="120" bestFit="1" customWidth="1"/>
    <col min="7440" max="7440" width="13.75" style="120" customWidth="1"/>
    <col min="7441" max="7443" width="7.875" style="120" customWidth="1"/>
    <col min="7444" max="7444" width="9.125" style="120" customWidth="1"/>
    <col min="7445" max="7445" width="11.75" style="120" customWidth="1"/>
    <col min="7446" max="7446" width="14.75" style="120" customWidth="1"/>
    <col min="7447" max="7681" width="7.875" style="120"/>
    <col min="7682" max="7682" width="3.875" style="120" customWidth="1"/>
    <col min="7683" max="7683" width="4" style="120" customWidth="1"/>
    <col min="7684" max="7684" width="58.625" style="120" customWidth="1"/>
    <col min="7685" max="7689" width="14.875" style="120" customWidth="1"/>
    <col min="7690" max="7690" width="0" style="120" hidden="1" customWidth="1"/>
    <col min="7691" max="7691" width="1.75" style="120" customWidth="1"/>
    <col min="7692" max="7693" width="11.25" style="120" customWidth="1"/>
    <col min="7694" max="7694" width="2.375" style="120" customWidth="1"/>
    <col min="7695" max="7695" width="12.125" style="120" bestFit="1" customWidth="1"/>
    <col min="7696" max="7696" width="13.75" style="120" customWidth="1"/>
    <col min="7697" max="7699" width="7.875" style="120" customWidth="1"/>
    <col min="7700" max="7700" width="9.125" style="120" customWidth="1"/>
    <col min="7701" max="7701" width="11.75" style="120" customWidth="1"/>
    <col min="7702" max="7702" width="14.75" style="120" customWidth="1"/>
    <col min="7703" max="7937" width="7.875" style="120"/>
    <col min="7938" max="7938" width="3.875" style="120" customWidth="1"/>
    <col min="7939" max="7939" width="4" style="120" customWidth="1"/>
    <col min="7940" max="7940" width="58.625" style="120" customWidth="1"/>
    <col min="7941" max="7945" width="14.875" style="120" customWidth="1"/>
    <col min="7946" max="7946" width="0" style="120" hidden="1" customWidth="1"/>
    <col min="7947" max="7947" width="1.75" style="120" customWidth="1"/>
    <col min="7948" max="7949" width="11.25" style="120" customWidth="1"/>
    <col min="7950" max="7950" width="2.375" style="120" customWidth="1"/>
    <col min="7951" max="7951" width="12.125" style="120" bestFit="1" customWidth="1"/>
    <col min="7952" max="7952" width="13.75" style="120" customWidth="1"/>
    <col min="7953" max="7955" width="7.875" style="120" customWidth="1"/>
    <col min="7956" max="7956" width="9.125" style="120" customWidth="1"/>
    <col min="7957" max="7957" width="11.75" style="120" customWidth="1"/>
    <col min="7958" max="7958" width="14.75" style="120" customWidth="1"/>
    <col min="7959" max="8193" width="7.875" style="120"/>
    <col min="8194" max="8194" width="3.875" style="120" customWidth="1"/>
    <col min="8195" max="8195" width="4" style="120" customWidth="1"/>
    <col min="8196" max="8196" width="58.625" style="120" customWidth="1"/>
    <col min="8197" max="8201" width="14.875" style="120" customWidth="1"/>
    <col min="8202" max="8202" width="0" style="120" hidden="1" customWidth="1"/>
    <col min="8203" max="8203" width="1.75" style="120" customWidth="1"/>
    <col min="8204" max="8205" width="11.25" style="120" customWidth="1"/>
    <col min="8206" max="8206" width="2.375" style="120" customWidth="1"/>
    <col min="8207" max="8207" width="12.125" style="120" bestFit="1" customWidth="1"/>
    <col min="8208" max="8208" width="13.75" style="120" customWidth="1"/>
    <col min="8209" max="8211" width="7.875" style="120" customWidth="1"/>
    <col min="8212" max="8212" width="9.125" style="120" customWidth="1"/>
    <col min="8213" max="8213" width="11.75" style="120" customWidth="1"/>
    <col min="8214" max="8214" width="14.75" style="120" customWidth="1"/>
    <col min="8215" max="8449" width="7.875" style="120"/>
    <col min="8450" max="8450" width="3.875" style="120" customWidth="1"/>
    <col min="8451" max="8451" width="4" style="120" customWidth="1"/>
    <col min="8452" max="8452" width="58.625" style="120" customWidth="1"/>
    <col min="8453" max="8457" width="14.875" style="120" customWidth="1"/>
    <col min="8458" max="8458" width="0" style="120" hidden="1" customWidth="1"/>
    <col min="8459" max="8459" width="1.75" style="120" customWidth="1"/>
    <col min="8460" max="8461" width="11.25" style="120" customWidth="1"/>
    <col min="8462" max="8462" width="2.375" style="120" customWidth="1"/>
    <col min="8463" max="8463" width="12.125" style="120" bestFit="1" customWidth="1"/>
    <col min="8464" max="8464" width="13.75" style="120" customWidth="1"/>
    <col min="8465" max="8467" width="7.875" style="120" customWidth="1"/>
    <col min="8468" max="8468" width="9.125" style="120" customWidth="1"/>
    <col min="8469" max="8469" width="11.75" style="120" customWidth="1"/>
    <col min="8470" max="8470" width="14.75" style="120" customWidth="1"/>
    <col min="8471" max="8705" width="7.875" style="120"/>
    <col min="8706" max="8706" width="3.875" style="120" customWidth="1"/>
    <col min="8707" max="8707" width="4" style="120" customWidth="1"/>
    <col min="8708" max="8708" width="58.625" style="120" customWidth="1"/>
    <col min="8709" max="8713" width="14.875" style="120" customWidth="1"/>
    <col min="8714" max="8714" width="0" style="120" hidden="1" customWidth="1"/>
    <col min="8715" max="8715" width="1.75" style="120" customWidth="1"/>
    <col min="8716" max="8717" width="11.25" style="120" customWidth="1"/>
    <col min="8718" max="8718" width="2.375" style="120" customWidth="1"/>
    <col min="8719" max="8719" width="12.125" style="120" bestFit="1" customWidth="1"/>
    <col min="8720" max="8720" width="13.75" style="120" customWidth="1"/>
    <col min="8721" max="8723" width="7.875" style="120" customWidth="1"/>
    <col min="8724" max="8724" width="9.125" style="120" customWidth="1"/>
    <col min="8725" max="8725" width="11.75" style="120" customWidth="1"/>
    <col min="8726" max="8726" width="14.75" style="120" customWidth="1"/>
    <col min="8727" max="8961" width="7.875" style="120"/>
    <col min="8962" max="8962" width="3.875" style="120" customWidth="1"/>
    <col min="8963" max="8963" width="4" style="120" customWidth="1"/>
    <col min="8964" max="8964" width="58.625" style="120" customWidth="1"/>
    <col min="8965" max="8969" width="14.875" style="120" customWidth="1"/>
    <col min="8970" max="8970" width="0" style="120" hidden="1" customWidth="1"/>
    <col min="8971" max="8971" width="1.75" style="120" customWidth="1"/>
    <col min="8972" max="8973" width="11.25" style="120" customWidth="1"/>
    <col min="8974" max="8974" width="2.375" style="120" customWidth="1"/>
    <col min="8975" max="8975" width="12.125" style="120" bestFit="1" customWidth="1"/>
    <col min="8976" max="8976" width="13.75" style="120" customWidth="1"/>
    <col min="8977" max="8979" width="7.875" style="120" customWidth="1"/>
    <col min="8980" max="8980" width="9.125" style="120" customWidth="1"/>
    <col min="8981" max="8981" width="11.75" style="120" customWidth="1"/>
    <col min="8982" max="8982" width="14.75" style="120" customWidth="1"/>
    <col min="8983" max="9217" width="7.875" style="120"/>
    <col min="9218" max="9218" width="3.875" style="120" customWidth="1"/>
    <col min="9219" max="9219" width="4" style="120" customWidth="1"/>
    <col min="9220" max="9220" width="58.625" style="120" customWidth="1"/>
    <col min="9221" max="9225" width="14.875" style="120" customWidth="1"/>
    <col min="9226" max="9226" width="0" style="120" hidden="1" customWidth="1"/>
    <col min="9227" max="9227" width="1.75" style="120" customWidth="1"/>
    <col min="9228" max="9229" width="11.25" style="120" customWidth="1"/>
    <col min="9230" max="9230" width="2.375" style="120" customWidth="1"/>
    <col min="9231" max="9231" width="12.125" style="120" bestFit="1" customWidth="1"/>
    <col min="9232" max="9232" width="13.75" style="120" customWidth="1"/>
    <col min="9233" max="9235" width="7.875" style="120" customWidth="1"/>
    <col min="9236" max="9236" width="9.125" style="120" customWidth="1"/>
    <col min="9237" max="9237" width="11.75" style="120" customWidth="1"/>
    <col min="9238" max="9238" width="14.75" style="120" customWidth="1"/>
    <col min="9239" max="9473" width="7.875" style="120"/>
    <col min="9474" max="9474" width="3.875" style="120" customWidth="1"/>
    <col min="9475" max="9475" width="4" style="120" customWidth="1"/>
    <col min="9476" max="9476" width="58.625" style="120" customWidth="1"/>
    <col min="9477" max="9481" width="14.875" style="120" customWidth="1"/>
    <col min="9482" max="9482" width="0" style="120" hidden="1" customWidth="1"/>
    <col min="9483" max="9483" width="1.75" style="120" customWidth="1"/>
    <col min="9484" max="9485" width="11.25" style="120" customWidth="1"/>
    <col min="9486" max="9486" width="2.375" style="120" customWidth="1"/>
    <col min="9487" max="9487" width="12.125" style="120" bestFit="1" customWidth="1"/>
    <col min="9488" max="9488" width="13.75" style="120" customWidth="1"/>
    <col min="9489" max="9491" width="7.875" style="120" customWidth="1"/>
    <col min="9492" max="9492" width="9.125" style="120" customWidth="1"/>
    <col min="9493" max="9493" width="11.75" style="120" customWidth="1"/>
    <col min="9494" max="9494" width="14.75" style="120" customWidth="1"/>
    <col min="9495" max="9729" width="7.875" style="120"/>
    <col min="9730" max="9730" width="3.875" style="120" customWidth="1"/>
    <col min="9731" max="9731" width="4" style="120" customWidth="1"/>
    <col min="9732" max="9732" width="58.625" style="120" customWidth="1"/>
    <col min="9733" max="9737" width="14.875" style="120" customWidth="1"/>
    <col min="9738" max="9738" width="0" style="120" hidden="1" customWidth="1"/>
    <col min="9739" max="9739" width="1.75" style="120" customWidth="1"/>
    <col min="9740" max="9741" width="11.25" style="120" customWidth="1"/>
    <col min="9742" max="9742" width="2.375" style="120" customWidth="1"/>
    <col min="9743" max="9743" width="12.125" style="120" bestFit="1" customWidth="1"/>
    <col min="9744" max="9744" width="13.75" style="120" customWidth="1"/>
    <col min="9745" max="9747" width="7.875" style="120" customWidth="1"/>
    <col min="9748" max="9748" width="9.125" style="120" customWidth="1"/>
    <col min="9749" max="9749" width="11.75" style="120" customWidth="1"/>
    <col min="9750" max="9750" width="14.75" style="120" customWidth="1"/>
    <col min="9751" max="9985" width="7.875" style="120"/>
    <col min="9986" max="9986" width="3.875" style="120" customWidth="1"/>
    <col min="9987" max="9987" width="4" style="120" customWidth="1"/>
    <col min="9988" max="9988" width="58.625" style="120" customWidth="1"/>
    <col min="9989" max="9993" width="14.875" style="120" customWidth="1"/>
    <col min="9994" max="9994" width="0" style="120" hidden="1" customWidth="1"/>
    <col min="9995" max="9995" width="1.75" style="120" customWidth="1"/>
    <col min="9996" max="9997" width="11.25" style="120" customWidth="1"/>
    <col min="9998" max="9998" width="2.375" style="120" customWidth="1"/>
    <col min="9999" max="9999" width="12.125" style="120" bestFit="1" customWidth="1"/>
    <col min="10000" max="10000" width="13.75" style="120" customWidth="1"/>
    <col min="10001" max="10003" width="7.875" style="120" customWidth="1"/>
    <col min="10004" max="10004" width="9.125" style="120" customWidth="1"/>
    <col min="10005" max="10005" width="11.75" style="120" customWidth="1"/>
    <col min="10006" max="10006" width="14.75" style="120" customWidth="1"/>
    <col min="10007" max="10241" width="7.875" style="120"/>
    <col min="10242" max="10242" width="3.875" style="120" customWidth="1"/>
    <col min="10243" max="10243" width="4" style="120" customWidth="1"/>
    <col min="10244" max="10244" width="58.625" style="120" customWidth="1"/>
    <col min="10245" max="10249" width="14.875" style="120" customWidth="1"/>
    <col min="10250" max="10250" width="0" style="120" hidden="1" customWidth="1"/>
    <col min="10251" max="10251" width="1.75" style="120" customWidth="1"/>
    <col min="10252" max="10253" width="11.25" style="120" customWidth="1"/>
    <col min="10254" max="10254" width="2.375" style="120" customWidth="1"/>
    <col min="10255" max="10255" width="12.125" style="120" bestFit="1" customWidth="1"/>
    <col min="10256" max="10256" width="13.75" style="120" customWidth="1"/>
    <col min="10257" max="10259" width="7.875" style="120" customWidth="1"/>
    <col min="10260" max="10260" width="9.125" style="120" customWidth="1"/>
    <col min="10261" max="10261" width="11.75" style="120" customWidth="1"/>
    <col min="10262" max="10262" width="14.75" style="120" customWidth="1"/>
    <col min="10263" max="10497" width="7.875" style="120"/>
    <col min="10498" max="10498" width="3.875" style="120" customWidth="1"/>
    <col min="10499" max="10499" width="4" style="120" customWidth="1"/>
    <col min="10500" max="10500" width="58.625" style="120" customWidth="1"/>
    <col min="10501" max="10505" width="14.875" style="120" customWidth="1"/>
    <col min="10506" max="10506" width="0" style="120" hidden="1" customWidth="1"/>
    <col min="10507" max="10507" width="1.75" style="120" customWidth="1"/>
    <col min="10508" max="10509" width="11.25" style="120" customWidth="1"/>
    <col min="10510" max="10510" width="2.375" style="120" customWidth="1"/>
    <col min="10511" max="10511" width="12.125" style="120" bestFit="1" customWidth="1"/>
    <col min="10512" max="10512" width="13.75" style="120" customWidth="1"/>
    <col min="10513" max="10515" width="7.875" style="120" customWidth="1"/>
    <col min="10516" max="10516" width="9.125" style="120" customWidth="1"/>
    <col min="10517" max="10517" width="11.75" style="120" customWidth="1"/>
    <col min="10518" max="10518" width="14.75" style="120" customWidth="1"/>
    <col min="10519" max="10753" width="7.875" style="120"/>
    <col min="10754" max="10754" width="3.875" style="120" customWidth="1"/>
    <col min="10755" max="10755" width="4" style="120" customWidth="1"/>
    <col min="10756" max="10756" width="58.625" style="120" customWidth="1"/>
    <col min="10757" max="10761" width="14.875" style="120" customWidth="1"/>
    <col min="10762" max="10762" width="0" style="120" hidden="1" customWidth="1"/>
    <col min="10763" max="10763" width="1.75" style="120" customWidth="1"/>
    <col min="10764" max="10765" width="11.25" style="120" customWidth="1"/>
    <col min="10766" max="10766" width="2.375" style="120" customWidth="1"/>
    <col min="10767" max="10767" width="12.125" style="120" bestFit="1" customWidth="1"/>
    <col min="10768" max="10768" width="13.75" style="120" customWidth="1"/>
    <col min="10769" max="10771" width="7.875" style="120" customWidth="1"/>
    <col min="10772" max="10772" width="9.125" style="120" customWidth="1"/>
    <col min="10773" max="10773" width="11.75" style="120" customWidth="1"/>
    <col min="10774" max="10774" width="14.75" style="120" customWidth="1"/>
    <col min="10775" max="11009" width="7.875" style="120"/>
    <col min="11010" max="11010" width="3.875" style="120" customWidth="1"/>
    <col min="11011" max="11011" width="4" style="120" customWidth="1"/>
    <col min="11012" max="11012" width="58.625" style="120" customWidth="1"/>
    <col min="11013" max="11017" width="14.875" style="120" customWidth="1"/>
    <col min="11018" max="11018" width="0" style="120" hidden="1" customWidth="1"/>
    <col min="11019" max="11019" width="1.75" style="120" customWidth="1"/>
    <col min="11020" max="11021" width="11.25" style="120" customWidth="1"/>
    <col min="11022" max="11022" width="2.375" style="120" customWidth="1"/>
    <col min="11023" max="11023" width="12.125" style="120" bestFit="1" customWidth="1"/>
    <col min="11024" max="11024" width="13.75" style="120" customWidth="1"/>
    <col min="11025" max="11027" width="7.875" style="120" customWidth="1"/>
    <col min="11028" max="11028" width="9.125" style="120" customWidth="1"/>
    <col min="11029" max="11029" width="11.75" style="120" customWidth="1"/>
    <col min="11030" max="11030" width="14.75" style="120" customWidth="1"/>
    <col min="11031" max="11265" width="7.875" style="120"/>
    <col min="11266" max="11266" width="3.875" style="120" customWidth="1"/>
    <col min="11267" max="11267" width="4" style="120" customWidth="1"/>
    <col min="11268" max="11268" width="58.625" style="120" customWidth="1"/>
    <col min="11269" max="11273" width="14.875" style="120" customWidth="1"/>
    <col min="11274" max="11274" width="0" style="120" hidden="1" customWidth="1"/>
    <col min="11275" max="11275" width="1.75" style="120" customWidth="1"/>
    <col min="11276" max="11277" width="11.25" style="120" customWidth="1"/>
    <col min="11278" max="11278" width="2.375" style="120" customWidth="1"/>
    <col min="11279" max="11279" width="12.125" style="120" bestFit="1" customWidth="1"/>
    <col min="11280" max="11280" width="13.75" style="120" customWidth="1"/>
    <col min="11281" max="11283" width="7.875" style="120" customWidth="1"/>
    <col min="11284" max="11284" width="9.125" style="120" customWidth="1"/>
    <col min="11285" max="11285" width="11.75" style="120" customWidth="1"/>
    <col min="11286" max="11286" width="14.75" style="120" customWidth="1"/>
    <col min="11287" max="11521" width="7.875" style="120"/>
    <col min="11522" max="11522" width="3.875" style="120" customWidth="1"/>
    <col min="11523" max="11523" width="4" style="120" customWidth="1"/>
    <col min="11524" max="11524" width="58.625" style="120" customWidth="1"/>
    <col min="11525" max="11529" width="14.875" style="120" customWidth="1"/>
    <col min="11530" max="11530" width="0" style="120" hidden="1" customWidth="1"/>
    <col min="11531" max="11531" width="1.75" style="120" customWidth="1"/>
    <col min="11532" max="11533" width="11.25" style="120" customWidth="1"/>
    <col min="11534" max="11534" width="2.375" style="120" customWidth="1"/>
    <col min="11535" max="11535" width="12.125" style="120" bestFit="1" customWidth="1"/>
    <col min="11536" max="11536" width="13.75" style="120" customWidth="1"/>
    <col min="11537" max="11539" width="7.875" style="120" customWidth="1"/>
    <col min="11540" max="11540" width="9.125" style="120" customWidth="1"/>
    <col min="11541" max="11541" width="11.75" style="120" customWidth="1"/>
    <col min="11542" max="11542" width="14.75" style="120" customWidth="1"/>
    <col min="11543" max="11777" width="7.875" style="120"/>
    <col min="11778" max="11778" width="3.875" style="120" customWidth="1"/>
    <col min="11779" max="11779" width="4" style="120" customWidth="1"/>
    <col min="11780" max="11780" width="58.625" style="120" customWidth="1"/>
    <col min="11781" max="11785" width="14.875" style="120" customWidth="1"/>
    <col min="11786" max="11786" width="0" style="120" hidden="1" customWidth="1"/>
    <col min="11787" max="11787" width="1.75" style="120" customWidth="1"/>
    <col min="11788" max="11789" width="11.25" style="120" customWidth="1"/>
    <col min="11790" max="11790" width="2.375" style="120" customWidth="1"/>
    <col min="11791" max="11791" width="12.125" style="120" bestFit="1" customWidth="1"/>
    <col min="11792" max="11792" width="13.75" style="120" customWidth="1"/>
    <col min="11793" max="11795" width="7.875" style="120" customWidth="1"/>
    <col min="11796" max="11796" width="9.125" style="120" customWidth="1"/>
    <col min="11797" max="11797" width="11.75" style="120" customWidth="1"/>
    <col min="11798" max="11798" width="14.75" style="120" customWidth="1"/>
    <col min="11799" max="12033" width="7.875" style="120"/>
    <col min="12034" max="12034" width="3.875" style="120" customWidth="1"/>
    <col min="12035" max="12035" width="4" style="120" customWidth="1"/>
    <col min="12036" max="12036" width="58.625" style="120" customWidth="1"/>
    <col min="12037" max="12041" width="14.875" style="120" customWidth="1"/>
    <col min="12042" max="12042" width="0" style="120" hidden="1" customWidth="1"/>
    <col min="12043" max="12043" width="1.75" style="120" customWidth="1"/>
    <col min="12044" max="12045" width="11.25" style="120" customWidth="1"/>
    <col min="12046" max="12046" width="2.375" style="120" customWidth="1"/>
    <col min="12047" max="12047" width="12.125" style="120" bestFit="1" customWidth="1"/>
    <col min="12048" max="12048" width="13.75" style="120" customWidth="1"/>
    <col min="12049" max="12051" width="7.875" style="120" customWidth="1"/>
    <col min="12052" max="12052" width="9.125" style="120" customWidth="1"/>
    <col min="12053" max="12053" width="11.75" style="120" customWidth="1"/>
    <col min="12054" max="12054" width="14.75" style="120" customWidth="1"/>
    <col min="12055" max="12289" width="7.875" style="120"/>
    <col min="12290" max="12290" width="3.875" style="120" customWidth="1"/>
    <col min="12291" max="12291" width="4" style="120" customWidth="1"/>
    <col min="12292" max="12292" width="58.625" style="120" customWidth="1"/>
    <col min="12293" max="12297" width="14.875" style="120" customWidth="1"/>
    <col min="12298" max="12298" width="0" style="120" hidden="1" customWidth="1"/>
    <col min="12299" max="12299" width="1.75" style="120" customWidth="1"/>
    <col min="12300" max="12301" width="11.25" style="120" customWidth="1"/>
    <col min="12302" max="12302" width="2.375" style="120" customWidth="1"/>
    <col min="12303" max="12303" width="12.125" style="120" bestFit="1" customWidth="1"/>
    <col min="12304" max="12304" width="13.75" style="120" customWidth="1"/>
    <col min="12305" max="12307" width="7.875" style="120" customWidth="1"/>
    <col min="12308" max="12308" width="9.125" style="120" customWidth="1"/>
    <col min="12309" max="12309" width="11.75" style="120" customWidth="1"/>
    <col min="12310" max="12310" width="14.75" style="120" customWidth="1"/>
    <col min="12311" max="12545" width="7.875" style="120"/>
    <col min="12546" max="12546" width="3.875" style="120" customWidth="1"/>
    <col min="12547" max="12547" width="4" style="120" customWidth="1"/>
    <col min="12548" max="12548" width="58.625" style="120" customWidth="1"/>
    <col min="12549" max="12553" width="14.875" style="120" customWidth="1"/>
    <col min="12554" max="12554" width="0" style="120" hidden="1" customWidth="1"/>
    <col min="12555" max="12555" width="1.75" style="120" customWidth="1"/>
    <col min="12556" max="12557" width="11.25" style="120" customWidth="1"/>
    <col min="12558" max="12558" width="2.375" style="120" customWidth="1"/>
    <col min="12559" max="12559" width="12.125" style="120" bestFit="1" customWidth="1"/>
    <col min="12560" max="12560" width="13.75" style="120" customWidth="1"/>
    <col min="12561" max="12563" width="7.875" style="120" customWidth="1"/>
    <col min="12564" max="12564" width="9.125" style="120" customWidth="1"/>
    <col min="12565" max="12565" width="11.75" style="120" customWidth="1"/>
    <col min="12566" max="12566" width="14.75" style="120" customWidth="1"/>
    <col min="12567" max="12801" width="7.875" style="120"/>
    <col min="12802" max="12802" width="3.875" style="120" customWidth="1"/>
    <col min="12803" max="12803" width="4" style="120" customWidth="1"/>
    <col min="12804" max="12804" width="58.625" style="120" customWidth="1"/>
    <col min="12805" max="12809" width="14.875" style="120" customWidth="1"/>
    <col min="12810" max="12810" width="0" style="120" hidden="1" customWidth="1"/>
    <col min="12811" max="12811" width="1.75" style="120" customWidth="1"/>
    <col min="12812" max="12813" width="11.25" style="120" customWidth="1"/>
    <col min="12814" max="12814" width="2.375" style="120" customWidth="1"/>
    <col min="12815" max="12815" width="12.125" style="120" bestFit="1" customWidth="1"/>
    <col min="12816" max="12816" width="13.75" style="120" customWidth="1"/>
    <col min="12817" max="12819" width="7.875" style="120" customWidth="1"/>
    <col min="12820" max="12820" width="9.125" style="120" customWidth="1"/>
    <col min="12821" max="12821" width="11.75" style="120" customWidth="1"/>
    <col min="12822" max="12822" width="14.75" style="120" customWidth="1"/>
    <col min="12823" max="13057" width="7.875" style="120"/>
    <col min="13058" max="13058" width="3.875" style="120" customWidth="1"/>
    <col min="13059" max="13059" width="4" style="120" customWidth="1"/>
    <col min="13060" max="13060" width="58.625" style="120" customWidth="1"/>
    <col min="13061" max="13065" width="14.875" style="120" customWidth="1"/>
    <col min="13066" max="13066" width="0" style="120" hidden="1" customWidth="1"/>
    <col min="13067" max="13067" width="1.75" style="120" customWidth="1"/>
    <col min="13068" max="13069" width="11.25" style="120" customWidth="1"/>
    <col min="13070" max="13070" width="2.375" style="120" customWidth="1"/>
    <col min="13071" max="13071" width="12.125" style="120" bestFit="1" customWidth="1"/>
    <col min="13072" max="13072" width="13.75" style="120" customWidth="1"/>
    <col min="13073" max="13075" width="7.875" style="120" customWidth="1"/>
    <col min="13076" max="13076" width="9.125" style="120" customWidth="1"/>
    <col min="13077" max="13077" width="11.75" style="120" customWidth="1"/>
    <col min="13078" max="13078" width="14.75" style="120" customWidth="1"/>
    <col min="13079" max="13313" width="7.875" style="120"/>
    <col min="13314" max="13314" width="3.875" style="120" customWidth="1"/>
    <col min="13315" max="13315" width="4" style="120" customWidth="1"/>
    <col min="13316" max="13316" width="58.625" style="120" customWidth="1"/>
    <col min="13317" max="13321" width="14.875" style="120" customWidth="1"/>
    <col min="13322" max="13322" width="0" style="120" hidden="1" customWidth="1"/>
    <col min="13323" max="13323" width="1.75" style="120" customWidth="1"/>
    <col min="13324" max="13325" width="11.25" style="120" customWidth="1"/>
    <col min="13326" max="13326" width="2.375" style="120" customWidth="1"/>
    <col min="13327" max="13327" width="12.125" style="120" bestFit="1" customWidth="1"/>
    <col min="13328" max="13328" width="13.75" style="120" customWidth="1"/>
    <col min="13329" max="13331" width="7.875" style="120" customWidth="1"/>
    <col min="13332" max="13332" width="9.125" style="120" customWidth="1"/>
    <col min="13333" max="13333" width="11.75" style="120" customWidth="1"/>
    <col min="13334" max="13334" width="14.75" style="120" customWidth="1"/>
    <col min="13335" max="13569" width="7.875" style="120"/>
    <col min="13570" max="13570" width="3.875" style="120" customWidth="1"/>
    <col min="13571" max="13571" width="4" style="120" customWidth="1"/>
    <col min="13572" max="13572" width="58.625" style="120" customWidth="1"/>
    <col min="13573" max="13577" width="14.875" style="120" customWidth="1"/>
    <col min="13578" max="13578" width="0" style="120" hidden="1" customWidth="1"/>
    <col min="13579" max="13579" width="1.75" style="120" customWidth="1"/>
    <col min="13580" max="13581" width="11.25" style="120" customWidth="1"/>
    <col min="13582" max="13582" width="2.375" style="120" customWidth="1"/>
    <col min="13583" max="13583" width="12.125" style="120" bestFit="1" customWidth="1"/>
    <col min="13584" max="13584" width="13.75" style="120" customWidth="1"/>
    <col min="13585" max="13587" width="7.875" style="120" customWidth="1"/>
    <col min="13588" max="13588" width="9.125" style="120" customWidth="1"/>
    <col min="13589" max="13589" width="11.75" style="120" customWidth="1"/>
    <col min="13590" max="13590" width="14.75" style="120" customWidth="1"/>
    <col min="13591" max="13825" width="7.875" style="120"/>
    <col min="13826" max="13826" width="3.875" style="120" customWidth="1"/>
    <col min="13827" max="13827" width="4" style="120" customWidth="1"/>
    <col min="13828" max="13828" width="58.625" style="120" customWidth="1"/>
    <col min="13829" max="13833" width="14.875" style="120" customWidth="1"/>
    <col min="13834" max="13834" width="0" style="120" hidden="1" customWidth="1"/>
    <col min="13835" max="13835" width="1.75" style="120" customWidth="1"/>
    <col min="13836" max="13837" width="11.25" style="120" customWidth="1"/>
    <col min="13838" max="13838" width="2.375" style="120" customWidth="1"/>
    <col min="13839" max="13839" width="12.125" style="120" bestFit="1" customWidth="1"/>
    <col min="13840" max="13840" width="13.75" style="120" customWidth="1"/>
    <col min="13841" max="13843" width="7.875" style="120" customWidth="1"/>
    <col min="13844" max="13844" width="9.125" style="120" customWidth="1"/>
    <col min="13845" max="13845" width="11.75" style="120" customWidth="1"/>
    <col min="13846" max="13846" width="14.75" style="120" customWidth="1"/>
    <col min="13847" max="14081" width="7.875" style="120"/>
    <col min="14082" max="14082" width="3.875" style="120" customWidth="1"/>
    <col min="14083" max="14083" width="4" style="120" customWidth="1"/>
    <col min="14084" max="14084" width="58.625" style="120" customWidth="1"/>
    <col min="14085" max="14089" width="14.875" style="120" customWidth="1"/>
    <col min="14090" max="14090" width="0" style="120" hidden="1" customWidth="1"/>
    <col min="14091" max="14091" width="1.75" style="120" customWidth="1"/>
    <col min="14092" max="14093" width="11.25" style="120" customWidth="1"/>
    <col min="14094" max="14094" width="2.375" style="120" customWidth="1"/>
    <col min="14095" max="14095" width="12.125" style="120" bestFit="1" customWidth="1"/>
    <col min="14096" max="14096" width="13.75" style="120" customWidth="1"/>
    <col min="14097" max="14099" width="7.875" style="120" customWidth="1"/>
    <col min="14100" max="14100" width="9.125" style="120" customWidth="1"/>
    <col min="14101" max="14101" width="11.75" style="120" customWidth="1"/>
    <col min="14102" max="14102" width="14.75" style="120" customWidth="1"/>
    <col min="14103" max="14337" width="7.875" style="120"/>
    <col min="14338" max="14338" width="3.875" style="120" customWidth="1"/>
    <col min="14339" max="14339" width="4" style="120" customWidth="1"/>
    <col min="14340" max="14340" width="58.625" style="120" customWidth="1"/>
    <col min="14341" max="14345" width="14.875" style="120" customWidth="1"/>
    <col min="14346" max="14346" width="0" style="120" hidden="1" customWidth="1"/>
    <col min="14347" max="14347" width="1.75" style="120" customWidth="1"/>
    <col min="14348" max="14349" width="11.25" style="120" customWidth="1"/>
    <col min="14350" max="14350" width="2.375" style="120" customWidth="1"/>
    <col min="14351" max="14351" width="12.125" style="120" bestFit="1" customWidth="1"/>
    <col min="14352" max="14352" width="13.75" style="120" customWidth="1"/>
    <col min="14353" max="14355" width="7.875" style="120" customWidth="1"/>
    <col min="14356" max="14356" width="9.125" style="120" customWidth="1"/>
    <col min="14357" max="14357" width="11.75" style="120" customWidth="1"/>
    <col min="14358" max="14358" width="14.75" style="120" customWidth="1"/>
    <col min="14359" max="14593" width="7.875" style="120"/>
    <col min="14594" max="14594" width="3.875" style="120" customWidth="1"/>
    <col min="14595" max="14595" width="4" style="120" customWidth="1"/>
    <col min="14596" max="14596" width="58.625" style="120" customWidth="1"/>
    <col min="14597" max="14601" width="14.875" style="120" customWidth="1"/>
    <col min="14602" max="14602" width="0" style="120" hidden="1" customWidth="1"/>
    <col min="14603" max="14603" width="1.75" style="120" customWidth="1"/>
    <col min="14604" max="14605" width="11.25" style="120" customWidth="1"/>
    <col min="14606" max="14606" width="2.375" style="120" customWidth="1"/>
    <col min="14607" max="14607" width="12.125" style="120" bestFit="1" customWidth="1"/>
    <col min="14608" max="14608" width="13.75" style="120" customWidth="1"/>
    <col min="14609" max="14611" width="7.875" style="120" customWidth="1"/>
    <col min="14612" max="14612" width="9.125" style="120" customWidth="1"/>
    <col min="14613" max="14613" width="11.75" style="120" customWidth="1"/>
    <col min="14614" max="14614" width="14.75" style="120" customWidth="1"/>
    <col min="14615" max="14849" width="7.875" style="120"/>
    <col min="14850" max="14850" width="3.875" style="120" customWidth="1"/>
    <col min="14851" max="14851" width="4" style="120" customWidth="1"/>
    <col min="14852" max="14852" width="58.625" style="120" customWidth="1"/>
    <col min="14853" max="14857" width="14.875" style="120" customWidth="1"/>
    <col min="14858" max="14858" width="0" style="120" hidden="1" customWidth="1"/>
    <col min="14859" max="14859" width="1.75" style="120" customWidth="1"/>
    <col min="14860" max="14861" width="11.25" style="120" customWidth="1"/>
    <col min="14862" max="14862" width="2.375" style="120" customWidth="1"/>
    <col min="14863" max="14863" width="12.125" style="120" bestFit="1" customWidth="1"/>
    <col min="14864" max="14864" width="13.75" style="120" customWidth="1"/>
    <col min="14865" max="14867" width="7.875" style="120" customWidth="1"/>
    <col min="14868" max="14868" width="9.125" style="120" customWidth="1"/>
    <col min="14869" max="14869" width="11.75" style="120" customWidth="1"/>
    <col min="14870" max="14870" width="14.75" style="120" customWidth="1"/>
    <col min="14871" max="15105" width="7.875" style="120"/>
    <col min="15106" max="15106" width="3.875" style="120" customWidth="1"/>
    <col min="15107" max="15107" width="4" style="120" customWidth="1"/>
    <col min="15108" max="15108" width="58.625" style="120" customWidth="1"/>
    <col min="15109" max="15113" width="14.875" style="120" customWidth="1"/>
    <col min="15114" max="15114" width="0" style="120" hidden="1" customWidth="1"/>
    <col min="15115" max="15115" width="1.75" style="120" customWidth="1"/>
    <col min="15116" max="15117" width="11.25" style="120" customWidth="1"/>
    <col min="15118" max="15118" width="2.375" style="120" customWidth="1"/>
    <col min="15119" max="15119" width="12.125" style="120" bestFit="1" customWidth="1"/>
    <col min="15120" max="15120" width="13.75" style="120" customWidth="1"/>
    <col min="15121" max="15123" width="7.875" style="120" customWidth="1"/>
    <col min="15124" max="15124" width="9.125" style="120" customWidth="1"/>
    <col min="15125" max="15125" width="11.75" style="120" customWidth="1"/>
    <col min="15126" max="15126" width="14.75" style="120" customWidth="1"/>
    <col min="15127" max="15361" width="7.875" style="120"/>
    <col min="15362" max="15362" width="3.875" style="120" customWidth="1"/>
    <col min="15363" max="15363" width="4" style="120" customWidth="1"/>
    <col min="15364" max="15364" width="58.625" style="120" customWidth="1"/>
    <col min="15365" max="15369" width="14.875" style="120" customWidth="1"/>
    <col min="15370" max="15370" width="0" style="120" hidden="1" customWidth="1"/>
    <col min="15371" max="15371" width="1.75" style="120" customWidth="1"/>
    <col min="15372" max="15373" width="11.25" style="120" customWidth="1"/>
    <col min="15374" max="15374" width="2.375" style="120" customWidth="1"/>
    <col min="15375" max="15375" width="12.125" style="120" bestFit="1" customWidth="1"/>
    <col min="15376" max="15376" width="13.75" style="120" customWidth="1"/>
    <col min="15377" max="15379" width="7.875" style="120" customWidth="1"/>
    <col min="15380" max="15380" width="9.125" style="120" customWidth="1"/>
    <col min="15381" max="15381" width="11.75" style="120" customWidth="1"/>
    <col min="15382" max="15382" width="14.75" style="120" customWidth="1"/>
    <col min="15383" max="15617" width="7.875" style="120"/>
    <col min="15618" max="15618" width="3.875" style="120" customWidth="1"/>
    <col min="15619" max="15619" width="4" style="120" customWidth="1"/>
    <col min="15620" max="15620" width="58.625" style="120" customWidth="1"/>
    <col min="15621" max="15625" width="14.875" style="120" customWidth="1"/>
    <col min="15626" max="15626" width="0" style="120" hidden="1" customWidth="1"/>
    <col min="15627" max="15627" width="1.75" style="120" customWidth="1"/>
    <col min="15628" max="15629" width="11.25" style="120" customWidth="1"/>
    <col min="15630" max="15630" width="2.375" style="120" customWidth="1"/>
    <col min="15631" max="15631" width="12.125" style="120" bestFit="1" customWidth="1"/>
    <col min="15632" max="15632" width="13.75" style="120" customWidth="1"/>
    <col min="15633" max="15635" width="7.875" style="120" customWidth="1"/>
    <col min="15636" max="15636" width="9.125" style="120" customWidth="1"/>
    <col min="15637" max="15637" width="11.75" style="120" customWidth="1"/>
    <col min="15638" max="15638" width="14.75" style="120" customWidth="1"/>
    <col min="15639" max="15873" width="7.875" style="120"/>
    <col min="15874" max="15874" width="3.875" style="120" customWidth="1"/>
    <col min="15875" max="15875" width="4" style="120" customWidth="1"/>
    <col min="15876" max="15876" width="58.625" style="120" customWidth="1"/>
    <col min="15877" max="15881" width="14.875" style="120" customWidth="1"/>
    <col min="15882" max="15882" width="0" style="120" hidden="1" customWidth="1"/>
    <col min="15883" max="15883" width="1.75" style="120" customWidth="1"/>
    <col min="15884" max="15885" width="11.25" style="120" customWidth="1"/>
    <col min="15886" max="15886" width="2.375" style="120" customWidth="1"/>
    <col min="15887" max="15887" width="12.125" style="120" bestFit="1" customWidth="1"/>
    <col min="15888" max="15888" width="13.75" style="120" customWidth="1"/>
    <col min="15889" max="15891" width="7.875" style="120" customWidth="1"/>
    <col min="15892" max="15892" width="9.125" style="120" customWidth="1"/>
    <col min="15893" max="15893" width="11.75" style="120" customWidth="1"/>
    <col min="15894" max="15894" width="14.75" style="120" customWidth="1"/>
    <col min="15895" max="16129" width="7.875" style="120"/>
    <col min="16130" max="16130" width="3.875" style="120" customWidth="1"/>
    <col min="16131" max="16131" width="4" style="120" customWidth="1"/>
    <col min="16132" max="16132" width="58.625" style="120" customWidth="1"/>
    <col min="16133" max="16137" width="14.875" style="120" customWidth="1"/>
    <col min="16138" max="16138" width="0" style="120" hidden="1" customWidth="1"/>
    <col min="16139" max="16139" width="1.75" style="120" customWidth="1"/>
    <col min="16140" max="16141" width="11.25" style="120" customWidth="1"/>
    <col min="16142" max="16142" width="2.375" style="120" customWidth="1"/>
    <col min="16143" max="16143" width="12.125" style="120" bestFit="1" customWidth="1"/>
    <col min="16144" max="16144" width="13.75" style="120" customWidth="1"/>
    <col min="16145" max="16147" width="7.875" style="120" customWidth="1"/>
    <col min="16148" max="16148" width="9.125" style="120" customWidth="1"/>
    <col min="16149" max="16149" width="11.75" style="120" customWidth="1"/>
    <col min="16150" max="16150" width="14.75" style="120" customWidth="1"/>
    <col min="16151" max="16384" width="7.875" style="120"/>
  </cols>
  <sheetData>
    <row r="1" spans="2:19" ht="20.95" customHeight="1"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</row>
    <row r="2" spans="2:19" ht="23.25" customHeight="1">
      <c r="B2" s="263"/>
      <c r="C2" s="263"/>
      <c r="D2" s="264"/>
      <c r="E2" s="437" t="s">
        <v>117</v>
      </c>
      <c r="F2" s="437"/>
      <c r="G2" s="437"/>
      <c r="H2" s="437"/>
      <c r="I2" s="297"/>
      <c r="J2" s="297"/>
      <c r="K2" s="265"/>
      <c r="L2" s="265"/>
      <c r="M2" s="265"/>
      <c r="N2" s="266"/>
      <c r="O2" s="438"/>
      <c r="P2" s="438"/>
    </row>
    <row r="3" spans="2:19" ht="26.2" customHeight="1" thickBot="1">
      <c r="B3" s="420" t="s">
        <v>128</v>
      </c>
      <c r="C3" s="420"/>
      <c r="D3" s="420"/>
      <c r="E3" s="439" t="s">
        <v>118</v>
      </c>
      <c r="F3" s="439"/>
      <c r="G3" s="439"/>
      <c r="H3" s="439"/>
      <c r="I3" s="263"/>
      <c r="J3" s="263"/>
      <c r="K3" s="267"/>
      <c r="L3" s="265"/>
      <c r="M3" s="265"/>
      <c r="N3" s="265"/>
      <c r="O3" s="440">
        <v>1</v>
      </c>
      <c r="P3" s="440"/>
    </row>
    <row r="4" spans="2:19" ht="24.05" customHeight="1">
      <c r="B4" s="333"/>
      <c r="C4" s="334"/>
      <c r="D4" s="334"/>
      <c r="E4" s="441" t="s">
        <v>142</v>
      </c>
      <c r="F4" s="441"/>
      <c r="G4" s="441"/>
      <c r="H4" s="335" t="s">
        <v>119</v>
      </c>
      <c r="I4" s="335" t="s">
        <v>85</v>
      </c>
      <c r="J4" s="336"/>
      <c r="K4" s="337"/>
      <c r="L4" s="337"/>
      <c r="M4" s="337"/>
      <c r="N4" s="337"/>
      <c r="O4" s="338"/>
      <c r="P4" s="338"/>
    </row>
    <row r="5" spans="2:19" ht="24.05" customHeight="1">
      <c r="B5" s="339"/>
      <c r="C5" s="340"/>
      <c r="D5" s="341"/>
      <c r="E5" s="442"/>
      <c r="F5" s="442"/>
      <c r="G5" s="442"/>
      <c r="H5" s="432" t="s">
        <v>86</v>
      </c>
      <c r="I5" s="432" t="s">
        <v>143</v>
      </c>
      <c r="J5" s="343"/>
      <c r="K5" s="342"/>
      <c r="L5" s="443" t="s">
        <v>49</v>
      </c>
      <c r="M5" s="443"/>
      <c r="N5" s="342"/>
      <c r="O5" s="443" t="s">
        <v>50</v>
      </c>
      <c r="P5" s="443"/>
    </row>
    <row r="6" spans="2:19" ht="26.2">
      <c r="B6" s="339"/>
      <c r="C6" s="340"/>
      <c r="D6" s="341"/>
      <c r="E6" s="344">
        <v>1400</v>
      </c>
      <c r="F6" s="344">
        <v>1401</v>
      </c>
      <c r="G6" s="344">
        <v>1402</v>
      </c>
      <c r="H6" s="344">
        <v>1402</v>
      </c>
      <c r="I6" s="344">
        <v>1402</v>
      </c>
      <c r="J6" s="346"/>
      <c r="K6" s="345"/>
      <c r="L6" s="344">
        <v>1401</v>
      </c>
      <c r="M6" s="344">
        <v>1402</v>
      </c>
      <c r="N6" s="345"/>
      <c r="O6" s="344">
        <v>1401</v>
      </c>
      <c r="P6" s="344">
        <v>1402</v>
      </c>
    </row>
    <row r="7" spans="2:19" s="127" customFormat="1" ht="29.95" customHeight="1">
      <c r="B7" s="347" t="s">
        <v>13</v>
      </c>
      <c r="C7" s="348"/>
      <c r="D7" s="349"/>
      <c r="E7" s="350">
        <v>2742.9328030555789</v>
      </c>
      <c r="F7" s="350">
        <v>4246.0023476448569</v>
      </c>
      <c r="G7" s="350">
        <v>6385.0686765558821</v>
      </c>
      <c r="H7" s="350">
        <v>10540.838674003657</v>
      </c>
      <c r="I7" s="350">
        <v>7104.2364761778063</v>
      </c>
      <c r="J7" s="351">
        <v>52.671276948477072</v>
      </c>
      <c r="K7" s="352"/>
      <c r="L7" s="350">
        <v>100</v>
      </c>
      <c r="M7" s="350">
        <v>100</v>
      </c>
      <c r="N7" s="352"/>
      <c r="O7" s="350">
        <v>54.79789891006024</v>
      </c>
      <c r="P7" s="350">
        <v>50.378359543242084</v>
      </c>
      <c r="R7" s="295"/>
    </row>
    <row r="8" spans="2:19" ht="29.95" customHeight="1">
      <c r="B8" s="353"/>
      <c r="C8" s="354" t="s">
        <v>51</v>
      </c>
      <c r="D8" s="355"/>
      <c r="E8" s="356">
        <v>2027.6918810550039</v>
      </c>
      <c r="F8" s="356">
        <v>3390.5213385854759</v>
      </c>
      <c r="G8" s="356">
        <v>5137.6796885655785</v>
      </c>
      <c r="H8" s="356">
        <v>8944.5316750018301</v>
      </c>
      <c r="I8" s="356">
        <v>6028.3692932889044</v>
      </c>
      <c r="J8" s="357">
        <v>69.87747624147967</v>
      </c>
      <c r="K8" s="358"/>
      <c r="L8" s="356">
        <v>79.8520834654297</v>
      </c>
      <c r="M8" s="356">
        <v>80.463969125808248</v>
      </c>
      <c r="N8" s="358"/>
      <c r="O8" s="356">
        <v>67.210875097127399</v>
      </c>
      <c r="P8" s="356">
        <v>51.53066963763797</v>
      </c>
      <c r="Q8" s="121"/>
      <c r="R8" s="295"/>
    </row>
    <row r="9" spans="2:19" ht="29.95" customHeight="1">
      <c r="B9" s="353"/>
      <c r="C9" s="359" t="s">
        <v>45</v>
      </c>
      <c r="D9" s="360"/>
      <c r="E9" s="356">
        <v>715.24092200057498</v>
      </c>
      <c r="F9" s="356">
        <v>855.48100905938099</v>
      </c>
      <c r="G9" s="356">
        <v>1247.3889879903038</v>
      </c>
      <c r="H9" s="356">
        <v>1596.3069990018278</v>
      </c>
      <c r="I9" s="356">
        <v>1075.867182888903</v>
      </c>
      <c r="J9" s="357">
        <v>19.311243748579756</v>
      </c>
      <c r="K9" s="358"/>
      <c r="L9" s="356">
        <v>20.147916534570296</v>
      </c>
      <c r="M9" s="356">
        <v>19.536030874191752</v>
      </c>
      <c r="N9" s="358"/>
      <c r="O9" s="356">
        <v>19.607391404080388</v>
      </c>
      <c r="P9" s="356">
        <v>45.811417761550757</v>
      </c>
      <c r="Q9" s="121"/>
      <c r="R9" s="295"/>
    </row>
    <row r="10" spans="2:19" s="127" customFormat="1" ht="29.95" customHeight="1">
      <c r="B10" s="361" t="s">
        <v>41</v>
      </c>
      <c r="C10" s="362"/>
      <c r="D10" s="363"/>
      <c r="E10" s="364">
        <v>4134.5335452230029</v>
      </c>
      <c r="F10" s="364">
        <v>5868.864303051756</v>
      </c>
      <c r="G10" s="364">
        <v>8277.8642158022813</v>
      </c>
      <c r="H10" s="364">
        <v>17391.603696999999</v>
      </c>
      <c r="I10" s="364">
        <v>11721.464409484932</v>
      </c>
      <c r="J10" s="365">
        <v>8.1401452783883665E-2</v>
      </c>
      <c r="K10" s="365">
        <v>0</v>
      </c>
      <c r="L10" s="364">
        <v>100</v>
      </c>
      <c r="M10" s="364">
        <v>100</v>
      </c>
      <c r="N10" s="366"/>
      <c r="O10" s="364">
        <v>41.947434670897309</v>
      </c>
      <c r="P10" s="364">
        <v>41.047122379331</v>
      </c>
      <c r="Q10" s="227"/>
      <c r="R10" s="295"/>
      <c r="S10" s="298"/>
    </row>
    <row r="11" spans="2:19" ht="21.8" customHeight="1">
      <c r="B11" s="354"/>
      <c r="C11" s="359"/>
      <c r="D11" s="353" t="s">
        <v>15</v>
      </c>
      <c r="E11" s="356">
        <v>3999.4038363409427</v>
      </c>
      <c r="F11" s="356">
        <v>5696.0342784425711</v>
      </c>
      <c r="G11" s="356">
        <v>8043.1260088966019</v>
      </c>
      <c r="H11" s="356">
        <v>17018.233696999996</v>
      </c>
      <c r="I11" s="356">
        <v>11469.823258799997</v>
      </c>
      <c r="J11" s="357" t="s">
        <v>82</v>
      </c>
      <c r="K11" s="358"/>
      <c r="L11" s="356">
        <v>97.055136808678384</v>
      </c>
      <c r="M11" s="356">
        <v>97.164266037880054</v>
      </c>
      <c r="N11" s="358"/>
      <c r="O11" s="356">
        <v>42.422083678698385</v>
      </c>
      <c r="P11" s="356">
        <v>41.205716393542843</v>
      </c>
      <c r="Q11" s="121"/>
      <c r="R11" s="295"/>
    </row>
    <row r="12" spans="2:19" ht="22.6" customHeight="1">
      <c r="B12" s="354"/>
      <c r="C12" s="359"/>
      <c r="D12" s="353" t="s">
        <v>39</v>
      </c>
      <c r="E12" s="356">
        <v>135.12970888205999</v>
      </c>
      <c r="F12" s="356">
        <v>172.83002460918499</v>
      </c>
      <c r="G12" s="356">
        <v>234.73820690567999</v>
      </c>
      <c r="H12" s="356">
        <v>373.37</v>
      </c>
      <c r="I12" s="356">
        <v>251.64115068493152</v>
      </c>
      <c r="J12" s="357" t="s">
        <v>82</v>
      </c>
      <c r="K12" s="358"/>
      <c r="L12" s="356">
        <v>2.9448631913216148</v>
      </c>
      <c r="M12" s="356">
        <v>2.8357339621199551</v>
      </c>
      <c r="N12" s="358"/>
      <c r="O12" s="356">
        <v>27.899353916339379</v>
      </c>
      <c r="P12" s="356">
        <v>35.820270486268811</v>
      </c>
      <c r="Q12" s="228"/>
      <c r="R12" s="295"/>
    </row>
    <row r="13" spans="2:19" s="127" customFormat="1" ht="22.6" customHeight="1">
      <c r="B13" s="363" t="s">
        <v>98</v>
      </c>
      <c r="C13" s="363"/>
      <c r="D13" s="363"/>
      <c r="E13" s="364">
        <v>86.960653999999991</v>
      </c>
      <c r="F13" s="364">
        <v>12.058579</v>
      </c>
      <c r="G13" s="364">
        <v>104.04</v>
      </c>
      <c r="H13" s="364">
        <v>0</v>
      </c>
      <c r="I13" s="364">
        <v>0</v>
      </c>
      <c r="J13" s="365" t="s">
        <v>82</v>
      </c>
      <c r="K13" s="366"/>
      <c r="L13" s="364">
        <v>0.20546699288531259</v>
      </c>
      <c r="M13" s="364">
        <v>1.2568459361943829</v>
      </c>
      <c r="N13" s="367"/>
      <c r="O13" s="364">
        <v>-86.133293109778123</v>
      </c>
      <c r="P13" s="364" t="s">
        <v>129</v>
      </c>
      <c r="Q13" s="227"/>
      <c r="R13" s="295"/>
    </row>
    <row r="14" spans="2:19" s="127" customFormat="1" ht="29.3" customHeight="1">
      <c r="B14" s="363" t="s">
        <v>99</v>
      </c>
      <c r="C14" s="363"/>
      <c r="D14" s="363"/>
      <c r="E14" s="364">
        <v>0</v>
      </c>
      <c r="F14" s="364">
        <v>0</v>
      </c>
      <c r="G14" s="364">
        <v>0</v>
      </c>
      <c r="H14" s="364">
        <v>0</v>
      </c>
      <c r="I14" s="364">
        <v>0</v>
      </c>
      <c r="J14" s="365" t="s">
        <v>82</v>
      </c>
      <c r="K14" s="366"/>
      <c r="L14" s="364">
        <v>0</v>
      </c>
      <c r="M14" s="364">
        <v>0</v>
      </c>
      <c r="N14" s="367"/>
      <c r="O14" s="364" t="s">
        <v>82</v>
      </c>
      <c r="P14" s="364" t="s">
        <v>82</v>
      </c>
      <c r="Q14" s="227"/>
      <c r="R14" s="295"/>
    </row>
    <row r="15" spans="2:19" s="127" customFormat="1" ht="28.5" customHeight="1">
      <c r="B15" s="363" t="s">
        <v>100</v>
      </c>
      <c r="C15" s="363"/>
      <c r="D15" s="363"/>
      <c r="E15" s="364">
        <v>0</v>
      </c>
      <c r="F15" s="364">
        <v>0</v>
      </c>
      <c r="G15" s="364">
        <v>0</v>
      </c>
      <c r="H15" s="364">
        <v>0</v>
      </c>
      <c r="I15" s="364">
        <v>0</v>
      </c>
      <c r="J15" s="368" t="s">
        <v>82</v>
      </c>
      <c r="K15" s="366"/>
      <c r="L15" s="364">
        <v>0</v>
      </c>
      <c r="M15" s="364">
        <v>0</v>
      </c>
      <c r="N15" s="367"/>
      <c r="O15" s="364" t="s">
        <v>82</v>
      </c>
      <c r="P15" s="364" t="s">
        <v>82</v>
      </c>
      <c r="Q15" s="227"/>
      <c r="R15" s="295"/>
    </row>
    <row r="16" spans="2:19" s="127" customFormat="1" ht="28.5" customHeight="1">
      <c r="B16" s="444" t="s">
        <v>130</v>
      </c>
      <c r="C16" s="444"/>
      <c r="D16" s="444"/>
      <c r="E16" s="364">
        <v>0</v>
      </c>
      <c r="F16" s="364">
        <v>746.55799999999999</v>
      </c>
      <c r="G16" s="364">
        <v>360.88957099999999</v>
      </c>
      <c r="H16" s="364">
        <v>0</v>
      </c>
      <c r="I16" s="364">
        <v>0</v>
      </c>
      <c r="J16" s="368"/>
      <c r="K16" s="366"/>
      <c r="L16" s="364">
        <v>12.720655333806178</v>
      </c>
      <c r="M16" s="364">
        <v>4.3596942591915049</v>
      </c>
      <c r="N16" s="367"/>
      <c r="O16" s="364" t="s">
        <v>82</v>
      </c>
      <c r="P16" s="364">
        <v>-51.659540049132154</v>
      </c>
      <c r="Q16" s="227"/>
      <c r="R16" s="295"/>
    </row>
    <row r="17" spans="2:18" s="119" customFormat="1" ht="35.200000000000003" customHeight="1">
      <c r="B17" s="369" t="s">
        <v>53</v>
      </c>
      <c r="C17" s="370"/>
      <c r="D17" s="370"/>
      <c r="E17" s="371">
        <v>-1478.5613961674239</v>
      </c>
      <c r="F17" s="371">
        <v>-2381.4785344068991</v>
      </c>
      <c r="G17" s="371">
        <v>-2357.7251102463993</v>
      </c>
      <c r="H17" s="371">
        <v>-6850.7650229963419</v>
      </c>
      <c r="I17" s="371">
        <v>-4617.2279333071256</v>
      </c>
      <c r="J17" s="372">
        <v>141.06816245392537</v>
      </c>
      <c r="K17" s="372"/>
      <c r="L17" s="371" t="s">
        <v>52</v>
      </c>
      <c r="M17" s="371" t="s">
        <v>52</v>
      </c>
      <c r="N17" s="373"/>
      <c r="O17" s="371">
        <v>61.067273944790202</v>
      </c>
      <c r="P17" s="371">
        <v>-0.99742339967870919</v>
      </c>
      <c r="R17" s="295"/>
    </row>
    <row r="18" spans="2:18" ht="6.75" customHeight="1">
      <c r="B18" s="374"/>
      <c r="C18" s="375"/>
      <c r="D18" s="374"/>
      <c r="E18" s="376"/>
      <c r="F18" s="376"/>
      <c r="G18" s="376"/>
      <c r="H18" s="376"/>
      <c r="I18" s="376">
        <v>0</v>
      </c>
      <c r="J18" s="376"/>
      <c r="K18" s="377"/>
      <c r="L18" s="376"/>
      <c r="M18" s="376"/>
      <c r="N18" s="378"/>
      <c r="O18" s="376"/>
      <c r="P18" s="376"/>
      <c r="R18" s="295"/>
    </row>
    <row r="19" spans="2:18" s="127" customFormat="1" ht="29.95" customHeight="1">
      <c r="B19" s="363" t="s">
        <v>16</v>
      </c>
      <c r="C19" s="379"/>
      <c r="D19" s="379"/>
      <c r="E19" s="364">
        <v>478.06914904721197</v>
      </c>
      <c r="F19" s="364">
        <v>2525.0862860152724</v>
      </c>
      <c r="G19" s="364">
        <v>2271.3667916431905</v>
      </c>
      <c r="H19" s="364">
        <v>8522.4729900000002</v>
      </c>
      <c r="I19" s="364">
        <v>5743.9133028493152</v>
      </c>
      <c r="J19" s="365">
        <v>21.998693796836424</v>
      </c>
      <c r="K19" s="366"/>
      <c r="L19" s="364">
        <v>100</v>
      </c>
      <c r="M19" s="364">
        <v>100</v>
      </c>
      <c r="N19" s="366"/>
      <c r="O19" s="364">
        <v>428.18432041635606</v>
      </c>
      <c r="P19" s="364">
        <v>-10.047953441324395</v>
      </c>
      <c r="R19" s="295"/>
    </row>
    <row r="20" spans="2:18" ht="24.05" customHeight="1">
      <c r="B20" s="424"/>
      <c r="C20" s="425" t="s">
        <v>136</v>
      </c>
      <c r="D20" s="425"/>
      <c r="E20" s="356">
        <v>466.55838665112799</v>
      </c>
      <c r="F20" s="356">
        <v>2478.4101807539782</v>
      </c>
      <c r="G20" s="356">
        <v>2227.1143512030594</v>
      </c>
      <c r="H20" s="356">
        <v>7438.0729899999997</v>
      </c>
      <c r="I20" s="356">
        <v>5013.0574124383566</v>
      </c>
      <c r="J20" s="380">
        <v>22.96744264033984</v>
      </c>
      <c r="K20" s="381"/>
      <c r="L20" s="356">
        <v>98.151504543832772</v>
      </c>
      <c r="M20" s="356">
        <v>98.051726361284111</v>
      </c>
      <c r="N20" s="381"/>
      <c r="O20" s="356">
        <v>431.21115205827937</v>
      </c>
      <c r="P20" s="356">
        <v>-10.139396275174676</v>
      </c>
      <c r="R20" s="295"/>
    </row>
    <row r="21" spans="2:18" ht="24.25">
      <c r="B21" s="426"/>
      <c r="C21" s="427"/>
      <c r="D21" s="424" t="s">
        <v>158</v>
      </c>
      <c r="E21" s="356">
        <v>236.81933223024501</v>
      </c>
      <c r="F21" s="356">
        <v>1009.96800468533</v>
      </c>
      <c r="G21" s="356">
        <v>1283.0313841779</v>
      </c>
      <c r="H21" s="356">
        <v>4094.135726</v>
      </c>
      <c r="I21" s="356">
        <v>2759.3353112219179</v>
      </c>
      <c r="J21" s="357">
        <v>14.103991460145085</v>
      </c>
      <c r="K21" s="358"/>
      <c r="L21" s="356">
        <v>39.997366041661728</v>
      </c>
      <c r="M21" s="356">
        <v>56.487194798234583</v>
      </c>
      <c r="N21" s="358"/>
      <c r="O21" s="356">
        <v>326.47194178530981</v>
      </c>
      <c r="P21" s="356">
        <v>27.036834654742051</v>
      </c>
      <c r="R21" s="295"/>
    </row>
    <row r="22" spans="2:18" ht="24.25">
      <c r="B22" s="426"/>
      <c r="C22" s="427"/>
      <c r="D22" s="428" t="s">
        <v>137</v>
      </c>
      <c r="E22" s="356">
        <v>203.36028083238401</v>
      </c>
      <c r="F22" s="356">
        <v>745.35469436192693</v>
      </c>
      <c r="G22" s="356">
        <v>512.05215696014898</v>
      </c>
      <c r="H22" s="356">
        <v>760.81298400000003</v>
      </c>
      <c r="I22" s="356">
        <v>512.76710702465755</v>
      </c>
      <c r="J22" s="357" t="s">
        <v>82</v>
      </c>
      <c r="K22" s="358"/>
      <c r="L22" s="356">
        <v>29.517989087736812</v>
      </c>
      <c r="M22" s="356">
        <v>22.543789882113739</v>
      </c>
      <c r="N22" s="358"/>
      <c r="O22" s="356">
        <v>266.51930815156175</v>
      </c>
      <c r="P22" s="356">
        <v>-31.3008744919089</v>
      </c>
      <c r="R22" s="295"/>
    </row>
    <row r="23" spans="2:18" ht="24.25">
      <c r="B23" s="426"/>
      <c r="C23" s="427"/>
      <c r="D23" s="429" t="s">
        <v>139</v>
      </c>
      <c r="E23" s="356">
        <v>0</v>
      </c>
      <c r="F23" s="356">
        <v>281.46856500000001</v>
      </c>
      <c r="G23" s="356">
        <v>291.68581499999999</v>
      </c>
      <c r="H23" s="356">
        <v>840.421876</v>
      </c>
      <c r="I23" s="356">
        <v>566.42131916712333</v>
      </c>
      <c r="J23" s="357" t="s">
        <v>82</v>
      </c>
      <c r="K23" s="358"/>
      <c r="L23" s="356">
        <v>11.146888981927551</v>
      </c>
      <c r="M23" s="356">
        <v>12.841863149235518</v>
      </c>
      <c r="N23" s="358"/>
      <c r="O23" s="356" t="s">
        <v>82</v>
      </c>
      <c r="P23" s="356">
        <v>3.6299790706646036</v>
      </c>
      <c r="R23" s="295"/>
    </row>
    <row r="24" spans="2:18" ht="24.25">
      <c r="B24" s="426"/>
      <c r="C24" s="424"/>
      <c r="D24" s="430" t="s">
        <v>138</v>
      </c>
      <c r="E24" s="356">
        <v>26.378773588499001</v>
      </c>
      <c r="F24" s="356">
        <v>114.96591670672099</v>
      </c>
      <c r="G24" s="356">
        <v>133.395949138481</v>
      </c>
      <c r="H24" s="356">
        <v>342.702404</v>
      </c>
      <c r="I24" s="356">
        <v>230.97203118904108</v>
      </c>
      <c r="J24" s="357">
        <v>0</v>
      </c>
      <c r="K24" s="358"/>
      <c r="L24" s="356">
        <v>4.5529500256461981</v>
      </c>
      <c r="M24" s="356">
        <v>5.8729373709817008</v>
      </c>
      <c r="N24" s="358"/>
      <c r="O24" s="356">
        <v>335.8273758293505</v>
      </c>
      <c r="P24" s="356">
        <v>16.030866329518489</v>
      </c>
      <c r="R24" s="295"/>
    </row>
    <row r="25" spans="2:18" ht="24.25" hidden="1">
      <c r="B25" s="426"/>
      <c r="C25" s="424"/>
      <c r="D25" s="429" t="s">
        <v>126</v>
      </c>
      <c r="E25" s="356">
        <v>0</v>
      </c>
      <c r="F25" s="356">
        <v>0</v>
      </c>
      <c r="G25" s="356">
        <v>0</v>
      </c>
      <c r="H25" s="356">
        <v>0</v>
      </c>
      <c r="I25" s="356">
        <v>0</v>
      </c>
      <c r="J25" s="357"/>
      <c r="K25" s="358"/>
      <c r="L25" s="356">
        <v>0</v>
      </c>
      <c r="M25" s="356">
        <v>0</v>
      </c>
      <c r="N25" s="358"/>
      <c r="O25" s="356" t="s">
        <v>82</v>
      </c>
      <c r="P25" s="356" t="s">
        <v>82</v>
      </c>
      <c r="R25" s="295"/>
    </row>
    <row r="26" spans="2:18" ht="24.25">
      <c r="B26" s="426"/>
      <c r="C26" s="424"/>
      <c r="D26" s="429" t="s">
        <v>140</v>
      </c>
      <c r="E26" s="356">
        <v>0</v>
      </c>
      <c r="F26" s="356">
        <v>0</v>
      </c>
      <c r="G26" s="356">
        <v>6.9490459265299993</v>
      </c>
      <c r="H26" s="356">
        <v>1400</v>
      </c>
      <c r="I26" s="356">
        <v>943.56164383561645</v>
      </c>
      <c r="J26" s="357"/>
      <c r="K26" s="358"/>
      <c r="L26" s="356">
        <v>0</v>
      </c>
      <c r="M26" s="356">
        <v>0.30594116071859989</v>
      </c>
      <c r="N26" s="358"/>
      <c r="O26" s="356" t="s">
        <v>82</v>
      </c>
      <c r="P26" s="356" t="s">
        <v>82</v>
      </c>
      <c r="R26" s="295"/>
    </row>
    <row r="27" spans="2:18" ht="24.25">
      <c r="B27" s="426"/>
      <c r="C27" s="424"/>
      <c r="D27" s="429" t="s">
        <v>132</v>
      </c>
      <c r="E27" s="356">
        <v>0</v>
      </c>
      <c r="F27" s="356">
        <v>326.65300000000002</v>
      </c>
      <c r="G27" s="356">
        <v>0</v>
      </c>
      <c r="H27" s="356">
        <v>0</v>
      </c>
      <c r="I27" s="356">
        <v>0</v>
      </c>
      <c r="J27" s="357"/>
      <c r="K27" s="358"/>
      <c r="L27" s="356">
        <v>12.936310406860462</v>
      </c>
      <c r="M27" s="356">
        <v>0</v>
      </c>
      <c r="N27" s="358"/>
      <c r="O27" s="356" t="s">
        <v>82</v>
      </c>
      <c r="P27" s="356">
        <v>-100</v>
      </c>
      <c r="R27" s="295"/>
    </row>
    <row r="28" spans="2:18" ht="20.95" customHeight="1">
      <c r="B28" s="426"/>
      <c r="C28" s="425" t="s">
        <v>106</v>
      </c>
      <c r="D28" s="424"/>
      <c r="E28" s="356">
        <v>11.469391668697</v>
      </c>
      <c r="F28" s="356">
        <v>46.574353167296003</v>
      </c>
      <c r="G28" s="356">
        <v>44.224089143611003</v>
      </c>
      <c r="H28" s="356">
        <v>1084.3989999999999</v>
      </c>
      <c r="I28" s="356">
        <v>730.85521643835614</v>
      </c>
      <c r="J28" s="382">
        <v>18.013241348263268</v>
      </c>
      <c r="K28" s="358"/>
      <c r="L28" s="356">
        <v>1.8444658079701879</v>
      </c>
      <c r="M28" s="356">
        <v>1.947025434479372</v>
      </c>
      <c r="N28" s="358"/>
      <c r="O28" s="356">
        <v>306.07518264817583</v>
      </c>
      <c r="P28" s="356">
        <v>-5.0462622964248283</v>
      </c>
      <c r="R28" s="295"/>
    </row>
    <row r="29" spans="2:18" ht="20.95" customHeight="1">
      <c r="B29" s="426"/>
      <c r="C29" s="428" t="s">
        <v>103</v>
      </c>
      <c r="D29" s="428"/>
      <c r="E29" s="356" t="s">
        <v>131</v>
      </c>
      <c r="F29" s="356">
        <v>0.101752093998</v>
      </c>
      <c r="G29" s="356" t="s">
        <v>131</v>
      </c>
      <c r="H29" s="356" t="s">
        <v>131</v>
      </c>
      <c r="I29" s="356" t="s">
        <v>131</v>
      </c>
      <c r="J29" s="382">
        <v>0</v>
      </c>
      <c r="K29" s="358"/>
      <c r="L29" s="356" t="s">
        <v>131</v>
      </c>
      <c r="M29" s="431" t="s">
        <v>131</v>
      </c>
      <c r="N29" s="358"/>
      <c r="O29" s="356">
        <v>145.9519095377901</v>
      </c>
      <c r="P29" s="356">
        <v>-72.136891334582998</v>
      </c>
      <c r="R29" s="295"/>
    </row>
    <row r="30" spans="2:18" s="127" customFormat="1" ht="29.95" customHeight="1">
      <c r="B30" s="363" t="s">
        <v>156</v>
      </c>
      <c r="C30" s="363"/>
      <c r="D30" s="363"/>
      <c r="E30" s="364">
        <v>703.81243223148908</v>
      </c>
      <c r="F30" s="364">
        <v>644.16529042857496</v>
      </c>
      <c r="G30" s="364">
        <v>1018.9734920000001</v>
      </c>
      <c r="H30" s="364">
        <v>4366.8279670000002</v>
      </c>
      <c r="I30" s="364">
        <v>2943.1224106356162</v>
      </c>
      <c r="J30" s="365">
        <v>0.95590426585255361</v>
      </c>
      <c r="K30" s="366"/>
      <c r="L30" s="364" t="s">
        <v>52</v>
      </c>
      <c r="M30" s="364" t="s">
        <v>52</v>
      </c>
      <c r="N30" s="366"/>
      <c r="O30" s="364">
        <v>-8.474863340193977</v>
      </c>
      <c r="P30" s="364">
        <v>58.185097387358212</v>
      </c>
      <c r="R30" s="295"/>
    </row>
    <row r="31" spans="2:18" s="229" customFormat="1" ht="35.200000000000003" customHeight="1">
      <c r="B31" s="369" t="s">
        <v>17</v>
      </c>
      <c r="C31" s="370"/>
      <c r="D31" s="370"/>
      <c r="E31" s="371">
        <v>-225.74328318427712</v>
      </c>
      <c r="F31" s="371">
        <v>1880.9209955866975</v>
      </c>
      <c r="G31" s="371">
        <v>1252.3932996431904</v>
      </c>
      <c r="H31" s="371">
        <v>4155.645023</v>
      </c>
      <c r="I31" s="371">
        <v>2800.790892213699</v>
      </c>
      <c r="J31" s="383" t="e">
        <v>#VALUE!</v>
      </c>
      <c r="K31" s="372"/>
      <c r="L31" s="371" t="s">
        <v>52</v>
      </c>
      <c r="M31" s="371" t="s">
        <v>52</v>
      </c>
      <c r="N31" s="372"/>
      <c r="O31" s="371" t="s">
        <v>129</v>
      </c>
      <c r="P31" s="371">
        <v>-33.415954068153539</v>
      </c>
      <c r="R31" s="295"/>
    </row>
    <row r="32" spans="2:18" ht="6.75" customHeight="1">
      <c r="B32" s="384"/>
      <c r="C32" s="363"/>
      <c r="D32" s="363"/>
      <c r="E32" s="376"/>
      <c r="F32" s="376"/>
      <c r="G32" s="376"/>
      <c r="H32" s="376"/>
      <c r="I32" s="376">
        <v>0</v>
      </c>
      <c r="J32" s="376"/>
      <c r="K32" s="377"/>
      <c r="L32" s="376"/>
      <c r="M32" s="376"/>
      <c r="N32" s="378"/>
      <c r="O32" s="376"/>
      <c r="P32" s="376"/>
      <c r="R32" s="295"/>
    </row>
    <row r="33" spans="2:18" s="229" customFormat="1" ht="35.200000000000003" customHeight="1">
      <c r="B33" s="385" t="s">
        <v>133</v>
      </c>
      <c r="C33" s="386"/>
      <c r="D33" s="386"/>
      <c r="E33" s="387">
        <v>-1704.3046793517012</v>
      </c>
      <c r="F33" s="387">
        <v>-500.55753882020201</v>
      </c>
      <c r="G33" s="387">
        <v>-1105.3318106032093</v>
      </c>
      <c r="H33" s="387">
        <v>-2695.1</v>
      </c>
      <c r="I33" s="387">
        <v>-1816.4235616438355</v>
      </c>
      <c r="J33" s="388">
        <v>180.88627648667304</v>
      </c>
      <c r="K33" s="388"/>
      <c r="L33" s="387" t="s">
        <v>52</v>
      </c>
      <c r="M33" s="387" t="s">
        <v>52</v>
      </c>
      <c r="N33" s="388"/>
      <c r="O33" s="387">
        <v>-70.629809042676072</v>
      </c>
      <c r="P33" s="387">
        <v>120.82013053053618</v>
      </c>
      <c r="R33" s="295"/>
    </row>
    <row r="34" spans="2:18" s="230" customFormat="1" ht="29.95" customHeight="1">
      <c r="B34" s="389" t="s">
        <v>154</v>
      </c>
      <c r="C34" s="390"/>
      <c r="D34" s="389"/>
      <c r="E34" s="364">
        <v>2134.5025743516962</v>
      </c>
      <c r="F34" s="364">
        <v>1459.9042678202029</v>
      </c>
      <c r="G34" s="364">
        <v>2248.9983916032097</v>
      </c>
      <c r="H34" s="364">
        <v>4825.3</v>
      </c>
      <c r="I34" s="364">
        <v>3252.1200000000003</v>
      </c>
      <c r="J34" s="391">
        <v>111.7352904775168</v>
      </c>
      <c r="K34" s="392"/>
      <c r="L34" s="364" t="s">
        <v>52</v>
      </c>
      <c r="M34" s="364" t="s">
        <v>52</v>
      </c>
      <c r="N34" s="392"/>
      <c r="O34" s="364">
        <v>-31.604473784079943</v>
      </c>
      <c r="P34" s="364">
        <v>54.051086853880548</v>
      </c>
      <c r="R34" s="295"/>
    </row>
    <row r="35" spans="2:18" s="230" customFormat="1" ht="29.95" customHeight="1">
      <c r="B35" s="389" t="s">
        <v>155</v>
      </c>
      <c r="C35" s="390"/>
      <c r="D35" s="390"/>
      <c r="E35" s="364">
        <v>430.19789500000002</v>
      </c>
      <c r="F35" s="364">
        <v>959.34672899999998</v>
      </c>
      <c r="G35" s="364">
        <v>1143.6665809999997</v>
      </c>
      <c r="H35" s="364">
        <v>2130.1999999999998</v>
      </c>
      <c r="I35" s="364">
        <v>1435.6964383561642</v>
      </c>
      <c r="J35" s="391">
        <v>3.8742437121159337</v>
      </c>
      <c r="K35" s="392"/>
      <c r="L35" s="364" t="s">
        <v>52</v>
      </c>
      <c r="M35" s="364" t="s">
        <v>52</v>
      </c>
      <c r="N35" s="392"/>
      <c r="O35" s="364">
        <v>123.00126061751183</v>
      </c>
      <c r="P35" s="364">
        <v>19.213058889785373</v>
      </c>
      <c r="R35" s="295"/>
    </row>
    <row r="36" spans="2:18" s="229" customFormat="1" ht="35.200000000000003" customHeight="1">
      <c r="B36" s="385" t="s">
        <v>153</v>
      </c>
      <c r="C36" s="393"/>
      <c r="D36" s="393"/>
      <c r="E36" s="387">
        <v>1704.3046793516962</v>
      </c>
      <c r="F36" s="387">
        <v>500.55753882020304</v>
      </c>
      <c r="G36" s="387">
        <v>1105.3318106032098</v>
      </c>
      <c r="H36" s="387">
        <v>2695.1</v>
      </c>
      <c r="I36" s="387">
        <v>1816.4235616438355</v>
      </c>
      <c r="J36" s="394">
        <v>539.95534493231867</v>
      </c>
      <c r="K36" s="394"/>
      <c r="L36" s="387" t="s">
        <v>52</v>
      </c>
      <c r="M36" s="387" t="s">
        <v>52</v>
      </c>
      <c r="N36" s="394"/>
      <c r="O36" s="387">
        <v>-70.62980904267593</v>
      </c>
      <c r="P36" s="387">
        <v>120.82013053053581</v>
      </c>
      <c r="R36" s="295"/>
    </row>
    <row r="37" spans="2:18" s="119" customFormat="1" ht="14.25" customHeight="1">
      <c r="B37" s="395"/>
      <c r="C37" s="396"/>
      <c r="D37" s="396"/>
      <c r="E37" s="396"/>
      <c r="F37" s="396"/>
      <c r="G37" s="396"/>
      <c r="H37" s="396"/>
      <c r="I37" s="396"/>
      <c r="J37" s="397"/>
      <c r="K37" s="397"/>
      <c r="L37" s="396"/>
      <c r="M37" s="396"/>
      <c r="N37" s="397"/>
      <c r="O37" s="396"/>
      <c r="P37" s="396"/>
    </row>
    <row r="38" spans="2:18" ht="21.8" customHeight="1">
      <c r="B38" s="398" t="s">
        <v>18</v>
      </c>
      <c r="C38" s="399"/>
      <c r="D38" s="399"/>
      <c r="E38" s="377"/>
      <c r="F38" s="377"/>
      <c r="G38" s="377"/>
      <c r="H38" s="377"/>
      <c r="I38" s="377"/>
      <c r="J38" s="400"/>
      <c r="K38" s="401"/>
      <c r="L38" s="377"/>
      <c r="M38" s="377"/>
      <c r="N38" s="401"/>
      <c r="O38" s="377"/>
      <c r="P38" s="377"/>
    </row>
    <row r="39" spans="2:18" s="127" customFormat="1" ht="26.2">
      <c r="B39" s="402" t="s">
        <v>19</v>
      </c>
      <c r="C39" s="340"/>
      <c r="D39" s="340"/>
      <c r="E39" s="364">
        <v>66.342013507780933</v>
      </c>
      <c r="F39" s="364">
        <v>72.347938687847574</v>
      </c>
      <c r="G39" s="364">
        <v>77.134252388036401</v>
      </c>
      <c r="H39" s="364">
        <v>60.608779142212867</v>
      </c>
      <c r="I39" s="364"/>
      <c r="J39" s="376"/>
      <c r="K39" s="403"/>
      <c r="L39" s="364"/>
      <c r="M39" s="364"/>
      <c r="N39" s="403"/>
      <c r="O39" s="364"/>
      <c r="P39" s="364"/>
    </row>
    <row r="40" spans="2:18" ht="24.25">
      <c r="B40" s="397"/>
      <c r="C40" s="404" t="s">
        <v>20</v>
      </c>
      <c r="D40" s="397"/>
      <c r="E40" s="356">
        <v>49.042820885992768</v>
      </c>
      <c r="F40" s="356">
        <v>57.771336386537953</v>
      </c>
      <c r="G40" s="356">
        <v>62.065281026932631</v>
      </c>
      <c r="H40" s="356">
        <v>51.430171885441112</v>
      </c>
      <c r="I40" s="356"/>
      <c r="J40" s="405"/>
      <c r="K40" s="406"/>
      <c r="L40" s="356"/>
      <c r="M40" s="356"/>
      <c r="N40" s="406"/>
      <c r="O40" s="356"/>
      <c r="P40" s="356"/>
    </row>
    <row r="41" spans="2:18" ht="24.25">
      <c r="B41" s="397"/>
      <c r="C41" s="404" t="s">
        <v>21</v>
      </c>
      <c r="D41" s="397"/>
      <c r="E41" s="356">
        <v>17.29919262178818</v>
      </c>
      <c r="F41" s="356">
        <v>14.576602301309618</v>
      </c>
      <c r="G41" s="356">
        <v>15.068971361103781</v>
      </c>
      <c r="H41" s="356">
        <v>9.1786072567717607</v>
      </c>
      <c r="I41" s="356"/>
      <c r="J41" s="405"/>
      <c r="K41" s="406"/>
      <c r="L41" s="356"/>
      <c r="M41" s="356"/>
      <c r="N41" s="406"/>
      <c r="O41" s="356"/>
      <c r="P41" s="356"/>
    </row>
    <row r="42" spans="2:18" s="231" customFormat="1" ht="50.25" customHeight="1">
      <c r="B42" s="433" t="s">
        <v>149</v>
      </c>
      <c r="C42" s="433"/>
      <c r="D42" s="433"/>
      <c r="E42" s="364">
        <v>66.572377566876611</v>
      </c>
      <c r="F42" s="364">
        <v>103.96219664713516</v>
      </c>
      <c r="G42" s="364">
        <v>93.11161214457087</v>
      </c>
      <c r="H42" s="364">
        <v>87.613445483501906</v>
      </c>
      <c r="I42" s="364"/>
      <c r="J42" s="407"/>
      <c r="K42" s="408"/>
      <c r="L42" s="364"/>
      <c r="M42" s="364"/>
      <c r="N42" s="408"/>
      <c r="O42" s="364"/>
      <c r="P42" s="364"/>
    </row>
    <row r="43" spans="2:18" ht="26.2">
      <c r="B43" s="402"/>
      <c r="C43" s="397" t="s">
        <v>150</v>
      </c>
      <c r="D43" s="397"/>
      <c r="E43" s="356">
        <v>41.908782267815319</v>
      </c>
      <c r="F43" s="356">
        <v>52.057514708354056</v>
      </c>
      <c r="G43" s="356">
        <v>55.262658659232379</v>
      </c>
      <c r="H43" s="356">
        <v>41.108347389765392</v>
      </c>
      <c r="I43" s="356"/>
      <c r="J43" s="405"/>
      <c r="K43" s="406"/>
      <c r="L43" s="356"/>
      <c r="M43" s="356"/>
      <c r="N43" s="406"/>
      <c r="O43" s="356"/>
      <c r="P43" s="356"/>
    </row>
    <row r="44" spans="2:18" ht="26.2">
      <c r="B44" s="402"/>
      <c r="C44" s="397" t="s">
        <v>151</v>
      </c>
      <c r="D44" s="397"/>
      <c r="E44" s="356">
        <v>14.782756862229835</v>
      </c>
      <c r="F44" s="356">
        <v>13.134916658688825</v>
      </c>
      <c r="G44" s="356">
        <v>13.417347136687614</v>
      </c>
      <c r="H44" s="356">
        <v>7.3364984372608397</v>
      </c>
      <c r="I44" s="356"/>
      <c r="J44" s="405"/>
      <c r="K44" s="406"/>
      <c r="L44" s="356"/>
      <c r="M44" s="356"/>
      <c r="N44" s="406"/>
      <c r="O44" s="356"/>
      <c r="P44" s="356"/>
    </row>
    <row r="45" spans="2:18" ht="26.2">
      <c r="B45" s="402"/>
      <c r="C45" s="397" t="s">
        <v>152</v>
      </c>
      <c r="D45" s="397"/>
      <c r="E45" s="356">
        <v>4.894634102930322</v>
      </c>
      <c r="F45" s="356">
        <v>15.506884932571587</v>
      </c>
      <c r="G45" s="356">
        <v>13.800729070500264</v>
      </c>
      <c r="H45" s="356">
        <v>18.816318148397958</v>
      </c>
      <c r="I45" s="356"/>
      <c r="J45" s="405"/>
      <c r="K45" s="406"/>
      <c r="L45" s="356"/>
      <c r="M45" s="356"/>
      <c r="N45" s="406"/>
      <c r="O45" s="356"/>
      <c r="P45" s="356"/>
    </row>
    <row r="46" spans="2:18" ht="26.2">
      <c r="B46" s="402"/>
      <c r="C46" s="397" t="s">
        <v>144</v>
      </c>
      <c r="D46" s="397"/>
      <c r="E46" s="356">
        <v>-35.224944377548525</v>
      </c>
      <c r="F46" s="356">
        <v>-7.6854792633104241</v>
      </c>
      <c r="G46" s="356">
        <v>-11.889331032159141</v>
      </c>
      <c r="H46" s="356">
        <v>-12.386462598125242</v>
      </c>
      <c r="I46" s="356"/>
      <c r="J46" s="378"/>
      <c r="K46" s="406"/>
      <c r="L46" s="356"/>
      <c r="M46" s="356"/>
      <c r="N46" s="406"/>
      <c r="O46" s="356"/>
      <c r="P46" s="356"/>
    </row>
    <row r="47" spans="2:18" s="127" customFormat="1" ht="26.2">
      <c r="B47" s="402" t="s">
        <v>145</v>
      </c>
      <c r="C47" s="340"/>
      <c r="D47" s="340"/>
      <c r="E47" s="364">
        <v>297.19382518451454</v>
      </c>
      <c r="F47" s="364">
        <v>63.780762107337644</v>
      </c>
      <c r="G47" s="364">
        <v>79.419217999324729</v>
      </c>
      <c r="H47" s="364">
        <v>106.66055693435503</v>
      </c>
      <c r="I47" s="364"/>
      <c r="J47" s="376"/>
      <c r="K47" s="403"/>
      <c r="L47" s="364"/>
      <c r="M47" s="364"/>
      <c r="N47" s="403"/>
      <c r="O47" s="364"/>
      <c r="P47" s="364"/>
    </row>
    <row r="48" spans="2:18" s="127" customFormat="1" ht="26.85" thickBot="1">
      <c r="B48" s="409" t="s">
        <v>146</v>
      </c>
      <c r="C48" s="409"/>
      <c r="D48" s="410"/>
      <c r="E48" s="411">
        <v>17.022777165387051</v>
      </c>
      <c r="F48" s="411">
        <v>10.975978607881851</v>
      </c>
      <c r="G48" s="411">
        <v>12.309618344002304</v>
      </c>
      <c r="H48" s="411">
        <v>25.1088286225914</v>
      </c>
      <c r="I48" s="411"/>
      <c r="J48" s="412"/>
      <c r="K48" s="413"/>
      <c r="L48" s="411"/>
      <c r="M48" s="411"/>
      <c r="N48" s="413"/>
      <c r="O48" s="411"/>
      <c r="P48" s="411"/>
    </row>
    <row r="49" spans="2:20" ht="20.95" customHeight="1">
      <c r="B49" s="271" t="s">
        <v>54</v>
      </c>
      <c r="C49" s="222"/>
      <c r="D49" s="222"/>
      <c r="E49" s="272"/>
      <c r="F49" s="273"/>
      <c r="G49" s="222"/>
      <c r="H49" s="222"/>
      <c r="I49" s="222"/>
      <c r="J49" s="222"/>
      <c r="K49" s="222"/>
      <c r="L49" s="222"/>
      <c r="M49" s="222"/>
      <c r="N49" s="222"/>
      <c r="O49" s="222"/>
      <c r="P49" s="222"/>
    </row>
    <row r="50" spans="2:20" ht="19.5" customHeight="1">
      <c r="B50" s="274" t="s">
        <v>148</v>
      </c>
      <c r="C50" s="270"/>
      <c r="D50" s="270"/>
      <c r="E50" s="272"/>
      <c r="F50" s="273"/>
      <c r="G50" s="222"/>
      <c r="H50" s="222"/>
      <c r="I50" s="222"/>
      <c r="J50" s="222"/>
      <c r="K50" s="222"/>
      <c r="L50" s="270"/>
      <c r="M50" s="275"/>
      <c r="N50" s="222"/>
      <c r="O50" s="276"/>
      <c r="P50" s="222"/>
    </row>
    <row r="51" spans="2:20" ht="20.3" customHeight="1">
      <c r="B51" s="277" t="s">
        <v>55</v>
      </c>
      <c r="C51" s="222"/>
      <c r="D51" s="222"/>
      <c r="E51" s="272"/>
      <c r="F51" s="273"/>
      <c r="G51" s="222"/>
      <c r="H51" s="222"/>
      <c r="I51" s="222"/>
      <c r="J51" s="222"/>
      <c r="K51" s="222"/>
      <c r="L51" s="222"/>
      <c r="M51" s="275"/>
      <c r="N51" s="275"/>
      <c r="O51" s="434"/>
      <c r="P51" s="434"/>
    </row>
    <row r="52" spans="2:20" ht="20.3" customHeight="1">
      <c r="B52" s="414" t="s">
        <v>134</v>
      </c>
      <c r="C52" s="415"/>
      <c r="D52" s="415"/>
      <c r="E52" s="417"/>
      <c r="F52" s="418"/>
      <c r="G52" s="415"/>
      <c r="H52" s="415"/>
      <c r="I52" s="222"/>
      <c r="J52" s="222"/>
      <c r="K52" s="222"/>
      <c r="L52" s="222"/>
      <c r="M52" s="275"/>
      <c r="N52" s="435"/>
      <c r="O52" s="435"/>
      <c r="P52" s="435"/>
    </row>
    <row r="53" spans="2:20" ht="20.3" customHeight="1">
      <c r="B53" s="414" t="s">
        <v>135</v>
      </c>
      <c r="C53" s="415"/>
      <c r="D53" s="415"/>
      <c r="E53" s="417"/>
      <c r="F53" s="418"/>
      <c r="G53" s="415"/>
      <c r="H53" s="415"/>
      <c r="I53" s="222"/>
      <c r="J53" s="222"/>
      <c r="K53" s="222"/>
      <c r="L53" s="222"/>
      <c r="M53" s="275"/>
      <c r="N53" s="296"/>
      <c r="O53" s="296"/>
      <c r="P53" s="296"/>
    </row>
    <row r="54" spans="2:20" ht="20.3" customHeight="1">
      <c r="B54" s="416" t="s">
        <v>147</v>
      </c>
      <c r="C54" s="415"/>
      <c r="D54" s="415"/>
      <c r="E54" s="417"/>
      <c r="F54" s="418"/>
      <c r="G54" s="415"/>
      <c r="H54" s="415"/>
      <c r="I54" s="222"/>
      <c r="J54" s="222"/>
      <c r="K54" s="222"/>
      <c r="L54" s="222"/>
      <c r="M54" s="275"/>
      <c r="N54" s="296"/>
      <c r="O54" s="296"/>
      <c r="P54" s="296"/>
    </row>
    <row r="55" spans="2:20" ht="20.3" customHeight="1">
      <c r="B55" s="278"/>
      <c r="C55" s="222"/>
      <c r="D55" s="222"/>
      <c r="E55" s="272"/>
      <c r="F55" s="273"/>
      <c r="G55" s="222"/>
      <c r="H55" s="222"/>
      <c r="I55" s="222"/>
      <c r="J55" s="222"/>
      <c r="K55" s="222"/>
      <c r="L55" s="222"/>
      <c r="M55" s="275"/>
      <c r="N55" s="296"/>
      <c r="O55" s="296"/>
      <c r="P55" s="296"/>
    </row>
    <row r="56" spans="2:20" ht="18" customHeight="1">
      <c r="B56" s="120"/>
      <c r="C56" s="236"/>
      <c r="D56" s="268"/>
      <c r="E56" s="237"/>
      <c r="F56" s="238"/>
      <c r="G56" s="269"/>
      <c r="M56" s="226"/>
      <c r="N56" s="234"/>
      <c r="P56" s="235"/>
    </row>
    <row r="57" spans="2:20" ht="20.95" customHeight="1">
      <c r="D57" s="268"/>
      <c r="G57" s="269"/>
      <c r="M57" s="239"/>
      <c r="N57" s="239"/>
      <c r="O57" s="239"/>
      <c r="P57" s="239"/>
    </row>
    <row r="58" spans="2:20" ht="22.6" customHeight="1">
      <c r="B58" s="240"/>
      <c r="E58" s="261"/>
      <c r="F58" s="261"/>
      <c r="G58" s="261"/>
      <c r="H58" s="261"/>
      <c r="I58" s="261"/>
      <c r="M58" s="241"/>
      <c r="N58" s="241"/>
      <c r="O58" s="241"/>
      <c r="P58" s="241"/>
    </row>
    <row r="59" spans="2:20" ht="22.6" customHeight="1">
      <c r="B59" s="240"/>
      <c r="E59" s="121"/>
      <c r="F59" s="121"/>
      <c r="G59" s="121"/>
      <c r="H59" s="121"/>
      <c r="I59" s="121"/>
      <c r="M59" s="241"/>
      <c r="N59" s="241"/>
      <c r="O59" s="241"/>
      <c r="P59" s="241"/>
    </row>
    <row r="60" spans="2:20" ht="22.6" customHeight="1">
      <c r="B60" s="240"/>
      <c r="D60" s="262"/>
      <c r="E60" s="242"/>
      <c r="F60" s="242"/>
      <c r="G60" s="242"/>
      <c r="H60" s="242"/>
      <c r="I60" s="242"/>
      <c r="M60" s="241"/>
      <c r="N60" s="241"/>
      <c r="O60" s="241"/>
      <c r="P60" s="241"/>
    </row>
    <row r="61" spans="2:20" ht="22.6" customHeight="1">
      <c r="B61" s="240"/>
      <c r="D61" s="262"/>
      <c r="E61" s="121"/>
      <c r="F61" s="121"/>
      <c r="G61" s="121"/>
      <c r="H61" s="121"/>
      <c r="I61" s="121"/>
      <c r="M61" s="239"/>
      <c r="N61" s="239"/>
      <c r="O61" s="239"/>
      <c r="P61" s="239"/>
    </row>
    <row r="62" spans="2:20" ht="22.6" customHeight="1">
      <c r="F62" s="120"/>
      <c r="M62" s="234"/>
      <c r="N62" s="234"/>
      <c r="O62" s="234"/>
      <c r="P62" s="234"/>
    </row>
    <row r="63" spans="2:20" s="284" customFormat="1" ht="22.6" customHeight="1">
      <c r="B63" s="283"/>
      <c r="E63" s="285"/>
      <c r="F63" s="286"/>
      <c r="M63" s="287"/>
      <c r="N63" s="287"/>
      <c r="O63" s="287"/>
      <c r="P63" s="287"/>
      <c r="T63" s="288"/>
    </row>
    <row r="64" spans="2:20" s="284" customFormat="1" ht="20.3">
      <c r="B64" s="289"/>
      <c r="D64" s="290"/>
      <c r="E64" s="291"/>
      <c r="F64" s="291"/>
      <c r="G64" s="291"/>
      <c r="H64" s="291"/>
      <c r="I64" s="291"/>
      <c r="J64" s="291"/>
      <c r="K64" s="291"/>
      <c r="L64" s="294"/>
      <c r="M64" s="294"/>
      <c r="N64" s="291"/>
      <c r="O64" s="291"/>
      <c r="P64" s="291"/>
      <c r="T64" s="288"/>
    </row>
    <row r="65" spans="2:20" s="284" customFormat="1" ht="20.3">
      <c r="B65" s="289"/>
      <c r="D65" s="290"/>
      <c r="E65" s="291"/>
      <c r="F65" s="291"/>
      <c r="G65" s="291"/>
      <c r="H65" s="291"/>
      <c r="I65" s="291"/>
      <c r="J65" s="291"/>
      <c r="K65" s="291"/>
      <c r="L65" s="294"/>
      <c r="M65" s="294"/>
      <c r="N65" s="291"/>
      <c r="O65" s="291"/>
      <c r="P65" s="291"/>
      <c r="T65" s="288"/>
    </row>
    <row r="66" spans="2:20" s="284" customFormat="1" ht="20.3">
      <c r="B66" s="289"/>
      <c r="D66" s="290"/>
      <c r="E66" s="291"/>
      <c r="F66" s="291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T66" s="288"/>
    </row>
    <row r="67" spans="2:20" s="284" customFormat="1" ht="20.3">
      <c r="B67" s="289"/>
      <c r="D67" s="290"/>
      <c r="E67" s="291"/>
      <c r="F67" s="291"/>
      <c r="G67" s="291"/>
      <c r="H67" s="291"/>
      <c r="I67" s="291"/>
      <c r="J67" s="291"/>
      <c r="K67" s="291"/>
      <c r="L67" s="294"/>
      <c r="M67" s="294"/>
      <c r="N67" s="294"/>
      <c r="O67" s="294"/>
      <c r="P67" s="294"/>
      <c r="T67" s="288"/>
    </row>
    <row r="68" spans="2:20" s="284" customFormat="1" ht="20.3">
      <c r="B68" s="289"/>
      <c r="D68" s="290"/>
      <c r="E68" s="291"/>
      <c r="F68" s="291"/>
      <c r="G68" s="291"/>
      <c r="H68" s="291"/>
      <c r="I68" s="291"/>
      <c r="J68" s="291"/>
      <c r="K68" s="291"/>
      <c r="L68" s="291"/>
      <c r="M68" s="291"/>
      <c r="N68" s="294"/>
      <c r="O68" s="294"/>
      <c r="P68" s="294"/>
      <c r="T68" s="288"/>
    </row>
    <row r="69" spans="2:20" s="284" customFormat="1" ht="20.3">
      <c r="B69" s="289"/>
      <c r="D69" s="290"/>
      <c r="E69" s="291"/>
      <c r="F69" s="291"/>
      <c r="G69" s="291"/>
      <c r="H69" s="291"/>
      <c r="I69" s="291"/>
      <c r="J69" s="291"/>
      <c r="K69" s="291"/>
      <c r="L69" s="291"/>
      <c r="M69" s="291"/>
      <c r="N69" s="294"/>
      <c r="O69" s="294"/>
      <c r="P69" s="294"/>
      <c r="T69" s="288"/>
    </row>
    <row r="70" spans="2:20" ht="20.3">
      <c r="D70" s="290"/>
      <c r="E70" s="291"/>
      <c r="F70" s="291"/>
      <c r="G70" s="291"/>
      <c r="H70" s="291"/>
      <c r="I70" s="291"/>
      <c r="J70" s="291"/>
      <c r="K70" s="291"/>
      <c r="L70" s="291"/>
      <c r="M70" s="291"/>
      <c r="N70" s="294"/>
      <c r="O70" s="294"/>
      <c r="P70" s="294"/>
    </row>
  </sheetData>
  <mergeCells count="12">
    <mergeCell ref="B42:D42"/>
    <mergeCell ref="O51:P51"/>
    <mergeCell ref="N52:P52"/>
    <mergeCell ref="B1:P1"/>
    <mergeCell ref="E2:H2"/>
    <mergeCell ref="O2:P2"/>
    <mergeCell ref="E3:H3"/>
    <mergeCell ref="O3:P3"/>
    <mergeCell ref="E4:G5"/>
    <mergeCell ref="L5:M5"/>
    <mergeCell ref="O5:P5"/>
    <mergeCell ref="B16:D16"/>
  </mergeCells>
  <printOptions horizontalCentered="1" verticalCentered="1"/>
  <pageMargins left="0" right="0" top="0" bottom="0" header="0" footer="0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54"/>
  <sheetViews>
    <sheetView rightToLeft="1" tabSelected="1" view="pageBreakPreview" topLeftCell="A31" zoomScale="60" zoomScaleNormal="60" workbookViewId="0">
      <selection activeCell="B45" sqref="B45:N45"/>
    </sheetView>
  </sheetViews>
  <sheetFormatPr defaultRowHeight="24.25"/>
  <cols>
    <col min="1" max="1" width="7.75" style="243" customWidth="1"/>
    <col min="2" max="2" width="73.125" style="2" customWidth="1"/>
    <col min="3" max="3" width="16.75" style="225" bestFit="1" customWidth="1"/>
    <col min="4" max="4" width="17.375" style="225" bestFit="1" customWidth="1"/>
    <col min="5" max="5" width="16.25" style="225" customWidth="1"/>
    <col min="6" max="6" width="16.75" style="225" customWidth="1"/>
    <col min="7" max="7" width="15.625" style="225" customWidth="1"/>
    <col min="8" max="8" width="16.75" style="225" hidden="1" customWidth="1"/>
    <col min="9" max="9" width="1.75" style="224" customWidth="1"/>
    <col min="10" max="10" width="13" style="224" customWidth="1"/>
    <col min="11" max="11" width="14.875" style="224" customWidth="1"/>
    <col min="12" max="12" width="1.625" style="224" customWidth="1"/>
    <col min="13" max="13" width="16.375" style="224" customWidth="1"/>
    <col min="14" max="14" width="17" style="224" customWidth="1"/>
    <col min="15" max="15" width="16.25" style="124" customWidth="1"/>
    <col min="16" max="16" width="23.25" style="1" customWidth="1"/>
    <col min="17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6" ht="21.8" customHeight="1">
      <c r="B1" s="244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6" ht="26.2">
      <c r="B2" s="299"/>
      <c r="C2" s="446"/>
      <c r="D2" s="446"/>
      <c r="E2" s="446"/>
      <c r="F2" s="446"/>
      <c r="G2" s="446"/>
      <c r="H2" s="300"/>
      <c r="I2" s="300"/>
      <c r="J2" s="300"/>
      <c r="K2" s="447"/>
      <c r="L2" s="447"/>
      <c r="M2" s="447"/>
      <c r="N2" s="447"/>
    </row>
    <row r="3" spans="1:16" ht="26.85" thickBot="1">
      <c r="B3" s="421" t="s">
        <v>123</v>
      </c>
      <c r="C3" s="446" t="s">
        <v>124</v>
      </c>
      <c r="D3" s="446"/>
      <c r="E3" s="446"/>
      <c r="F3" s="446"/>
      <c r="G3" s="446"/>
      <c r="H3" s="266"/>
      <c r="I3" s="266"/>
      <c r="J3" s="266"/>
      <c r="K3" s="301"/>
      <c r="L3" s="301"/>
      <c r="M3" s="448">
        <v>2</v>
      </c>
      <c r="N3" s="448"/>
    </row>
    <row r="4" spans="1:16" ht="26.2" customHeight="1">
      <c r="B4" s="303"/>
      <c r="C4" s="449" t="s">
        <v>142</v>
      </c>
      <c r="D4" s="449"/>
      <c r="E4" s="449"/>
      <c r="F4" s="304" t="s">
        <v>119</v>
      </c>
      <c r="G4" s="304" t="s">
        <v>85</v>
      </c>
      <c r="H4" s="305"/>
      <c r="I4" s="306"/>
      <c r="J4" s="307"/>
      <c r="K4" s="307"/>
      <c r="L4" s="307"/>
      <c r="M4" s="307"/>
      <c r="N4" s="307"/>
    </row>
    <row r="5" spans="1:16" ht="27.85" customHeight="1">
      <c r="B5" s="308"/>
      <c r="C5" s="450"/>
      <c r="D5" s="450"/>
      <c r="E5" s="450"/>
      <c r="F5" s="309" t="s">
        <v>86</v>
      </c>
      <c r="G5" s="309" t="s">
        <v>143</v>
      </c>
      <c r="H5" s="310"/>
      <c r="I5" s="311"/>
      <c r="J5" s="451" t="s">
        <v>49</v>
      </c>
      <c r="K5" s="451"/>
      <c r="L5" s="312"/>
      <c r="M5" s="451" t="s">
        <v>50</v>
      </c>
      <c r="N5" s="451"/>
    </row>
    <row r="6" spans="1:16" ht="30.15">
      <c r="B6" s="313"/>
      <c r="C6" s="314">
        <v>1400</v>
      </c>
      <c r="D6" s="314">
        <v>1401</v>
      </c>
      <c r="E6" s="314">
        <v>1402</v>
      </c>
      <c r="F6" s="315">
        <v>1402</v>
      </c>
      <c r="G6" s="315">
        <v>1402</v>
      </c>
      <c r="H6" s="315"/>
      <c r="I6" s="316"/>
      <c r="J6" s="314">
        <v>1401</v>
      </c>
      <c r="K6" s="314">
        <v>1402</v>
      </c>
      <c r="L6" s="315"/>
      <c r="M6" s="314">
        <v>1401</v>
      </c>
      <c r="N6" s="314">
        <v>1402</v>
      </c>
    </row>
    <row r="7" spans="1:16" s="13" customFormat="1" ht="29.3" customHeight="1">
      <c r="A7" s="246"/>
      <c r="B7" s="317" t="s">
        <v>56</v>
      </c>
      <c r="C7" s="318">
        <v>702.74936242788385</v>
      </c>
      <c r="D7" s="318">
        <v>1273.53773147488</v>
      </c>
      <c r="E7" s="318">
        <v>1921.0791091307999</v>
      </c>
      <c r="F7" s="318">
        <v>2936.5643169999998</v>
      </c>
      <c r="G7" s="318">
        <v>1979.1638958410956</v>
      </c>
      <c r="H7" s="319">
        <v>69.302679776060828</v>
      </c>
      <c r="I7" s="318"/>
      <c r="J7" s="318">
        <v>37.56170819459286</v>
      </c>
      <c r="K7" s="318">
        <v>37.391959514454634</v>
      </c>
      <c r="L7" s="318"/>
      <c r="M7" s="318">
        <v>81.222182411523789</v>
      </c>
      <c r="N7" s="318">
        <v>50.845873008097243</v>
      </c>
      <c r="O7" s="247"/>
      <c r="P7" s="295"/>
    </row>
    <row r="8" spans="1:16" s="251" customFormat="1" ht="29.3" customHeight="1">
      <c r="A8" s="248"/>
      <c r="B8" s="302" t="s">
        <v>22</v>
      </c>
      <c r="C8" s="320">
        <v>38.926194255181002</v>
      </c>
      <c r="D8" s="320">
        <v>96.596142666530994</v>
      </c>
      <c r="E8" s="320">
        <v>84.251249374992994</v>
      </c>
      <c r="F8" s="320">
        <v>142.891119</v>
      </c>
      <c r="G8" s="320">
        <v>96.30469938082193</v>
      </c>
      <c r="H8" s="321">
        <v>74.374043712061351</v>
      </c>
      <c r="I8" s="322"/>
      <c r="J8" s="320">
        <v>2.8490055959013922</v>
      </c>
      <c r="K8" s="320">
        <v>1.639869639255686</v>
      </c>
      <c r="L8" s="322"/>
      <c r="M8" s="320">
        <v>148.15203364935741</v>
      </c>
      <c r="N8" s="320">
        <v>-12.779902955498983</v>
      </c>
      <c r="O8" s="250"/>
      <c r="P8" s="295"/>
    </row>
    <row r="9" spans="1:16" s="251" customFormat="1" ht="29.3" customHeight="1">
      <c r="A9" s="248"/>
      <c r="B9" s="302" t="s">
        <v>125</v>
      </c>
      <c r="C9" s="320">
        <v>38.715711084858</v>
      </c>
      <c r="D9" s="320">
        <v>88.775404224859003</v>
      </c>
      <c r="E9" s="320">
        <v>117.91478738827099</v>
      </c>
      <c r="F9" s="320">
        <v>204.70086699999999</v>
      </c>
      <c r="G9" s="320">
        <v>137.96277611506846</v>
      </c>
      <c r="H9" s="321">
        <v>111.17848939011002</v>
      </c>
      <c r="I9" s="322"/>
      <c r="J9" s="320">
        <v>2.6183408201729845</v>
      </c>
      <c r="K9" s="320">
        <v>2.295098070257322</v>
      </c>
      <c r="L9" s="322"/>
      <c r="M9" s="320">
        <v>129.30071988159796</v>
      </c>
      <c r="N9" s="320">
        <v>32.823712173255672</v>
      </c>
      <c r="O9" s="250"/>
      <c r="P9" s="295"/>
    </row>
    <row r="10" spans="1:16" s="251" customFormat="1" ht="29.3" customHeight="1">
      <c r="A10" s="248"/>
      <c r="B10" s="302" t="s">
        <v>30</v>
      </c>
      <c r="C10" s="320">
        <v>615.12779068401198</v>
      </c>
      <c r="D10" s="320">
        <v>1083.43264973029</v>
      </c>
      <c r="E10" s="320">
        <v>1698.5051109588001</v>
      </c>
      <c r="F10" s="320">
        <v>2555.492475</v>
      </c>
      <c r="G10" s="320">
        <v>1722.3319146575343</v>
      </c>
      <c r="H10" s="321">
        <v>59.139753385465376</v>
      </c>
      <c r="I10" s="322"/>
      <c r="J10" s="320">
        <v>31.954750952321024</v>
      </c>
      <c r="K10" s="320">
        <v>33.059770439542845</v>
      </c>
      <c r="L10" s="322"/>
      <c r="M10" s="320">
        <v>76.131312247416218</v>
      </c>
      <c r="N10" s="320">
        <v>56.770714947682848</v>
      </c>
      <c r="O10" s="250"/>
      <c r="P10" s="295"/>
    </row>
    <row r="11" spans="1:16" s="251" customFormat="1" ht="29.3" customHeight="1">
      <c r="A11" s="248"/>
      <c r="B11" s="302" t="s">
        <v>141</v>
      </c>
      <c r="C11" s="320">
        <v>9.9796664038330007</v>
      </c>
      <c r="D11" s="320">
        <v>4.7335348531999228</v>
      </c>
      <c r="E11" s="320">
        <v>20.407961408736039</v>
      </c>
      <c r="F11" s="320">
        <v>33.479855999999813</v>
      </c>
      <c r="G11" s="320">
        <v>22.564505687671108</v>
      </c>
      <c r="H11" s="322">
        <v>3.9717908164484922E-2</v>
      </c>
      <c r="I11" s="322">
        <v>0</v>
      </c>
      <c r="J11" s="320">
        <v>0.13961082619744702</v>
      </c>
      <c r="K11" s="320">
        <v>0.39722136539878117</v>
      </c>
      <c r="L11" s="322"/>
      <c r="M11" s="320">
        <v>-52.568205572664617</v>
      </c>
      <c r="N11" s="320">
        <v>331.1357588280992</v>
      </c>
      <c r="O11" s="250"/>
      <c r="P11" s="295"/>
    </row>
    <row r="12" spans="1:16" s="13" customFormat="1" ht="29.3" customHeight="1">
      <c r="A12" s="246"/>
      <c r="B12" s="323" t="s">
        <v>57</v>
      </c>
      <c r="C12" s="324">
        <v>366.21347303374404</v>
      </c>
      <c r="D12" s="324">
        <v>554.113323087146</v>
      </c>
      <c r="E12" s="324">
        <v>912.30716843132996</v>
      </c>
      <c r="F12" s="324">
        <v>1140.116585</v>
      </c>
      <c r="G12" s="324">
        <v>768.40734221917808</v>
      </c>
      <c r="H12" s="322">
        <v>0.11790029143746091</v>
      </c>
      <c r="I12" s="322">
        <v>0</v>
      </c>
      <c r="J12" s="324">
        <v>16.343012408773745</v>
      </c>
      <c r="K12" s="324">
        <v>17.757182692057683</v>
      </c>
      <c r="L12" s="325"/>
      <c r="M12" s="324">
        <v>51.308830474428845</v>
      </c>
      <c r="N12" s="324">
        <v>64.642705818472166</v>
      </c>
      <c r="O12" s="247"/>
      <c r="P12" s="295"/>
    </row>
    <row r="13" spans="1:16" s="251" customFormat="1" ht="29.3" customHeight="1">
      <c r="A13" s="248"/>
      <c r="B13" s="302" t="s">
        <v>31</v>
      </c>
      <c r="C13" s="320">
        <v>129.71208841630101</v>
      </c>
      <c r="D13" s="320">
        <v>142.58798936836101</v>
      </c>
      <c r="E13" s="320">
        <v>191.864595310628</v>
      </c>
      <c r="F13" s="320">
        <v>276.73090399999995</v>
      </c>
      <c r="G13" s="320">
        <v>186.50904762739725</v>
      </c>
      <c r="H13" s="322">
        <v>0.1021518120369613</v>
      </c>
      <c r="I13" s="322">
        <v>0</v>
      </c>
      <c r="J13" s="320">
        <v>4.2054886293046794</v>
      </c>
      <c r="K13" s="320">
        <v>3.7344600469671536</v>
      </c>
      <c r="L13" s="322"/>
      <c r="M13" s="320">
        <v>9.9265235100801021</v>
      </c>
      <c r="N13" s="320">
        <v>34.558735388971712</v>
      </c>
      <c r="O13" s="250"/>
      <c r="P13" s="295"/>
    </row>
    <row r="14" spans="1:16" s="251" customFormat="1" ht="29.3" customHeight="1">
      <c r="A14" s="252"/>
      <c r="B14" s="302" t="s">
        <v>32</v>
      </c>
      <c r="C14" s="320">
        <v>107.277282403859</v>
      </c>
      <c r="D14" s="320">
        <v>185.557306347836</v>
      </c>
      <c r="E14" s="320">
        <v>302.33037765359097</v>
      </c>
      <c r="F14" s="320">
        <v>353.54917899999998</v>
      </c>
      <c r="G14" s="320">
        <v>238.28246036712326</v>
      </c>
      <c r="H14" s="322">
        <v>0.12390282989082459</v>
      </c>
      <c r="I14" s="322">
        <v>0</v>
      </c>
      <c r="J14" s="320">
        <v>5.4728252034906948</v>
      </c>
      <c r="K14" s="320">
        <v>5.8845703893619055</v>
      </c>
      <c r="L14" s="322"/>
      <c r="M14" s="320">
        <v>72.969805153417184</v>
      </c>
      <c r="N14" s="320">
        <v>62.931001534834905</v>
      </c>
      <c r="O14" s="253"/>
      <c r="P14" s="295"/>
    </row>
    <row r="15" spans="1:16" s="251" customFormat="1" ht="29.3" customHeight="1">
      <c r="A15" s="248"/>
      <c r="B15" s="302" t="s">
        <v>33</v>
      </c>
      <c r="C15" s="320">
        <v>108.05119097344</v>
      </c>
      <c r="D15" s="320">
        <v>189.00269826155798</v>
      </c>
      <c r="E15" s="320">
        <v>361.61517567280498</v>
      </c>
      <c r="F15" s="320">
        <v>408.792801</v>
      </c>
      <c r="G15" s="320">
        <v>275.51514807123289</v>
      </c>
      <c r="H15" s="322">
        <v>0.13297674622156136</v>
      </c>
      <c r="I15" s="322">
        <v>0</v>
      </c>
      <c r="J15" s="320">
        <v>5.5744435556453347</v>
      </c>
      <c r="K15" s="320">
        <v>7.0384920351810916</v>
      </c>
      <c r="L15" s="322"/>
      <c r="M15" s="320">
        <v>74.919588168182827</v>
      </c>
      <c r="N15" s="320">
        <v>91.328049281270665</v>
      </c>
      <c r="O15" s="250"/>
      <c r="P15" s="295"/>
    </row>
    <row r="16" spans="1:16" s="251" customFormat="1" ht="29.3" customHeight="1">
      <c r="A16" s="248"/>
      <c r="B16" s="302" t="s">
        <v>34</v>
      </c>
      <c r="C16" s="320">
        <v>13.709567553927</v>
      </c>
      <c r="D16" s="320">
        <v>32.563962704590999</v>
      </c>
      <c r="E16" s="320">
        <v>51.978650644344995</v>
      </c>
      <c r="F16" s="320">
        <v>90.224118000000004</v>
      </c>
      <c r="G16" s="320">
        <v>60.808583638356168</v>
      </c>
      <c r="H16" s="322">
        <v>8.6372235782486442E-2</v>
      </c>
      <c r="I16" s="322">
        <v>0</v>
      </c>
      <c r="J16" s="320">
        <v>0.96044116679049329</v>
      </c>
      <c r="K16" s="320">
        <v>1.011714505285892</v>
      </c>
      <c r="L16" s="322"/>
      <c r="M16" s="320">
        <v>137.52727849729513</v>
      </c>
      <c r="N16" s="320">
        <v>59.620163909034432</v>
      </c>
      <c r="O16" s="250"/>
      <c r="P16" s="295"/>
    </row>
    <row r="17" spans="1:16" s="251" customFormat="1" ht="29.3" customHeight="1">
      <c r="A17" s="248"/>
      <c r="B17" s="302" t="s">
        <v>35</v>
      </c>
      <c r="C17" s="320">
        <v>7.4633436862169997</v>
      </c>
      <c r="D17" s="320">
        <v>3.8913028032549999</v>
      </c>
      <c r="E17" s="320">
        <v>4.5183691499610008</v>
      </c>
      <c r="F17" s="320">
        <v>8.8195829999999997</v>
      </c>
      <c r="G17" s="320">
        <v>5.9441573095890403</v>
      </c>
      <c r="H17" s="322">
        <v>2.1880311275455425E-2</v>
      </c>
      <c r="I17" s="322">
        <v>0</v>
      </c>
      <c r="J17" s="320">
        <v>0.11477004314853979</v>
      </c>
      <c r="K17" s="320">
        <v>8.7945715261640092E-2</v>
      </c>
      <c r="L17" s="322"/>
      <c r="M17" s="320">
        <v>-47.861133469689996</v>
      </c>
      <c r="N17" s="320">
        <v>16.114560557494315</v>
      </c>
      <c r="O17" s="250"/>
      <c r="P17" s="295"/>
    </row>
    <row r="18" spans="1:16" s="251" customFormat="1" ht="29.3" customHeight="1">
      <c r="A18" s="248"/>
      <c r="B18" s="302" t="s">
        <v>127</v>
      </c>
      <c r="C18" s="320">
        <v>0</v>
      </c>
      <c r="D18" s="320">
        <v>0.51006360154505814</v>
      </c>
      <c r="E18" s="320">
        <v>0</v>
      </c>
      <c r="F18" s="320">
        <v>2</v>
      </c>
      <c r="G18" s="320">
        <v>1.3479452054794521</v>
      </c>
      <c r="H18" s="322">
        <v>0</v>
      </c>
      <c r="I18" s="322">
        <v>0</v>
      </c>
      <c r="J18" s="320" t="s">
        <v>131</v>
      </c>
      <c r="K18" s="320">
        <v>0</v>
      </c>
      <c r="L18" s="322"/>
      <c r="M18" s="356" t="s">
        <v>82</v>
      </c>
      <c r="N18" s="356">
        <v>-100</v>
      </c>
      <c r="O18" s="249"/>
      <c r="P18" s="295"/>
    </row>
    <row r="19" spans="1:16" s="13" customFormat="1" ht="29.3" customHeight="1">
      <c r="A19" s="246"/>
      <c r="B19" s="323" t="s">
        <v>43</v>
      </c>
      <c r="C19" s="324">
        <v>90.366795141140997</v>
      </c>
      <c r="D19" s="324">
        <v>114.34370277608798</v>
      </c>
      <c r="E19" s="324">
        <v>182.62365484116901</v>
      </c>
      <c r="F19" s="324">
        <v>372.90447600000005</v>
      </c>
      <c r="G19" s="324">
        <v>251.32740026301371</v>
      </c>
      <c r="H19" s="322">
        <v>7.2076022383896987E-2</v>
      </c>
      <c r="I19" s="322">
        <v>0</v>
      </c>
      <c r="J19" s="324">
        <v>3.3724519434463174</v>
      </c>
      <c r="K19" s="324">
        <v>3.5545940173657824</v>
      </c>
      <c r="L19" s="325"/>
      <c r="M19" s="324">
        <v>26.532873714839852</v>
      </c>
      <c r="N19" s="324">
        <v>59.714658881380927</v>
      </c>
      <c r="O19" s="247"/>
      <c r="P19" s="295"/>
    </row>
    <row r="20" spans="1:16" s="251" customFormat="1" ht="29.3" customHeight="1">
      <c r="A20" s="248"/>
      <c r="B20" s="302" t="s">
        <v>58</v>
      </c>
      <c r="C20" s="320">
        <v>7.959682757605</v>
      </c>
      <c r="D20" s="320">
        <v>12.871398523841</v>
      </c>
      <c r="E20" s="320">
        <v>15.959613898490002</v>
      </c>
      <c r="F20" s="320">
        <v>32.355257000000002</v>
      </c>
      <c r="G20" s="320">
        <v>21.80655677260274</v>
      </c>
      <c r="H20" s="321">
        <v>77.189137713202101</v>
      </c>
      <c r="I20" s="322"/>
      <c r="J20" s="320">
        <v>0.37962889002819084</v>
      </c>
      <c r="K20" s="320">
        <v>0.31063855409300278</v>
      </c>
      <c r="L20" s="322"/>
      <c r="M20" s="320">
        <v>61.707431260914888</v>
      </c>
      <c r="N20" s="320">
        <v>23.992850263542593</v>
      </c>
      <c r="O20" s="250"/>
      <c r="P20" s="295"/>
    </row>
    <row r="21" spans="1:16" s="251" customFormat="1" ht="29.3" customHeight="1">
      <c r="A21" s="248"/>
      <c r="B21" s="302" t="s">
        <v>120</v>
      </c>
      <c r="C21" s="320">
        <v>8.4720565725860002</v>
      </c>
      <c r="D21" s="320">
        <v>15.03130899376</v>
      </c>
      <c r="E21" s="320">
        <v>21.931406670133001</v>
      </c>
      <c r="F21" s="320">
        <v>38.204663999999994</v>
      </c>
      <c r="G21" s="320">
        <v>25.748896832876706</v>
      </c>
      <c r="H21" s="321">
        <v>76.333126893794272</v>
      </c>
      <c r="I21" s="322"/>
      <c r="J21" s="320">
        <v>0.44333326626491765</v>
      </c>
      <c r="K21" s="320">
        <v>0.42687376402510152</v>
      </c>
      <c r="L21" s="322"/>
      <c r="M21" s="320">
        <v>77.422198081142682</v>
      </c>
      <c r="N21" s="320">
        <v>45.904835561809449</v>
      </c>
      <c r="O21" s="250"/>
      <c r="P21" s="295"/>
    </row>
    <row r="22" spans="1:16" s="251" customFormat="1" ht="29.3" customHeight="1">
      <c r="A22" s="248"/>
      <c r="B22" s="302" t="s">
        <v>59</v>
      </c>
      <c r="C22" s="320">
        <v>45.643302913023</v>
      </c>
      <c r="D22" s="320">
        <v>36.663950034358002</v>
      </c>
      <c r="E22" s="320">
        <v>70.640354646483004</v>
      </c>
      <c r="F22" s="320">
        <v>90.695009999999996</v>
      </c>
      <c r="G22" s="320">
        <v>61.125951945205479</v>
      </c>
      <c r="H22" s="321">
        <v>117.18446226760433</v>
      </c>
      <c r="I22" s="322"/>
      <c r="J22" s="320">
        <v>1.0813661491260276</v>
      </c>
      <c r="K22" s="320">
        <v>1.3749466476802787</v>
      </c>
      <c r="L22" s="322"/>
      <c r="M22" s="320">
        <v>-19.672881464726331</v>
      </c>
      <c r="N22" s="320">
        <v>92.669787571403276</v>
      </c>
      <c r="O22" s="250"/>
      <c r="P22" s="295"/>
    </row>
    <row r="23" spans="1:16" s="251" customFormat="1" ht="29.3" customHeight="1">
      <c r="A23" s="248"/>
      <c r="B23" s="302" t="s">
        <v>36</v>
      </c>
      <c r="C23" s="320">
        <v>19.684888096689999</v>
      </c>
      <c r="D23" s="320">
        <v>30.696242384264998</v>
      </c>
      <c r="E23" s="320">
        <v>43.177417417404996</v>
      </c>
      <c r="F23" s="320">
        <v>77.451447000000002</v>
      </c>
      <c r="G23" s="320">
        <v>52.200153320547955</v>
      </c>
      <c r="H23" s="321">
        <v>94.691536952539067</v>
      </c>
      <c r="I23" s="322"/>
      <c r="J23" s="320">
        <v>0.90535464369239038</v>
      </c>
      <c r="K23" s="320">
        <v>0.84040695478740468</v>
      </c>
      <c r="L23" s="322"/>
      <c r="M23" s="320">
        <v>55.938109647809227</v>
      </c>
      <c r="N23" s="320">
        <v>40.660269999489884</v>
      </c>
      <c r="O23" s="250"/>
      <c r="P23" s="295"/>
    </row>
    <row r="24" spans="1:16" s="251" customFormat="1" ht="29.3" customHeight="1">
      <c r="A24" s="248"/>
      <c r="B24" s="302" t="s">
        <v>23</v>
      </c>
      <c r="C24" s="320">
        <v>8.4576074408479993</v>
      </c>
      <c r="D24" s="320">
        <v>14.753456887112</v>
      </c>
      <c r="E24" s="320">
        <v>18.991790465366002</v>
      </c>
      <c r="F24" s="320">
        <v>36.363472000000002</v>
      </c>
      <c r="G24" s="320">
        <v>24.507983868493152</v>
      </c>
      <c r="H24" s="321">
        <v>105.14530283382007</v>
      </c>
      <c r="I24" s="322"/>
      <c r="J24" s="320">
        <v>0.43513829921115127</v>
      </c>
      <c r="K24" s="320">
        <v>0.36965695832759166</v>
      </c>
      <c r="L24" s="322"/>
      <c r="M24" s="320">
        <v>74.440076467213629</v>
      </c>
      <c r="N24" s="320">
        <v>28.727732155820576</v>
      </c>
      <c r="O24" s="250"/>
      <c r="P24" s="295"/>
    </row>
    <row r="25" spans="1:16" s="251" customFormat="1" ht="29.3" customHeight="1">
      <c r="A25" s="248"/>
      <c r="B25" s="302" t="s">
        <v>38</v>
      </c>
      <c r="C25" s="320">
        <v>0.14925736038899998</v>
      </c>
      <c r="D25" s="320">
        <v>4.3273459527520002</v>
      </c>
      <c r="E25" s="320">
        <v>11.923071743292001</v>
      </c>
      <c r="F25" s="320">
        <v>97.834626</v>
      </c>
      <c r="G25" s="320">
        <v>65.937857523287676</v>
      </c>
      <c r="H25" s="321">
        <v>20.126717768387099</v>
      </c>
      <c r="I25" s="322"/>
      <c r="J25" s="320">
        <v>0.12763069512364039</v>
      </c>
      <c r="K25" s="320">
        <v>0.23207113845240282</v>
      </c>
      <c r="L25" s="322"/>
      <c r="M25" s="320" t="s">
        <v>129</v>
      </c>
      <c r="N25" s="320">
        <v>175.52850808494884</v>
      </c>
      <c r="O25" s="250"/>
      <c r="P25" s="295"/>
    </row>
    <row r="26" spans="1:16" s="13" customFormat="1" ht="35.200000000000003" customHeight="1">
      <c r="A26" s="254"/>
      <c r="B26" s="326" t="s">
        <v>28</v>
      </c>
      <c r="C26" s="327">
        <v>1159.3296306027689</v>
      </c>
      <c r="D26" s="327">
        <v>1941.9947573381141</v>
      </c>
      <c r="E26" s="327">
        <v>3016.009932403299</v>
      </c>
      <c r="F26" s="327">
        <v>4449.5853779999998</v>
      </c>
      <c r="G26" s="327">
        <v>2998.8986383232873</v>
      </c>
      <c r="H26" s="328">
        <v>9.8962441766737019E-2</v>
      </c>
      <c r="I26" s="328">
        <v>0</v>
      </c>
      <c r="J26" s="327">
        <v>57.277172546812913</v>
      </c>
      <c r="K26" s="327">
        <v>58.703736223878103</v>
      </c>
      <c r="L26" s="327">
        <v>49.74643211825844</v>
      </c>
      <c r="M26" s="327">
        <v>67.510146042624228</v>
      </c>
      <c r="N26" s="327">
        <v>55.304741220688669</v>
      </c>
      <c r="O26" s="247"/>
      <c r="P26" s="295"/>
    </row>
    <row r="27" spans="1:16" s="13" customFormat="1" ht="29.3" customHeight="1">
      <c r="A27" s="246"/>
      <c r="B27" s="323" t="s">
        <v>44</v>
      </c>
      <c r="C27" s="324">
        <v>114.29264829759801</v>
      </c>
      <c r="D27" s="324">
        <v>280.82847914507198</v>
      </c>
      <c r="E27" s="324">
        <v>406.36431707597905</v>
      </c>
      <c r="F27" s="324">
        <v>1454.93</v>
      </c>
      <c r="G27" s="324">
        <v>980.58295890410966</v>
      </c>
      <c r="H27" s="329">
        <v>25.791921739963957</v>
      </c>
      <c r="I27" s="325"/>
      <c r="J27" s="324">
        <v>8.2827521522761902</v>
      </c>
      <c r="K27" s="324">
        <v>7.909491087589279</v>
      </c>
      <c r="L27" s="325"/>
      <c r="M27" s="324">
        <v>145.71001138572262</v>
      </c>
      <c r="N27" s="324">
        <v>44.701961251606917</v>
      </c>
      <c r="O27" s="247"/>
      <c r="P27" s="295"/>
    </row>
    <row r="28" spans="1:16" s="251" customFormat="1" ht="29.3" customHeight="1">
      <c r="A28" s="248"/>
      <c r="B28" s="302" t="s">
        <v>97</v>
      </c>
      <c r="C28" s="320">
        <v>102.05564010537201</v>
      </c>
      <c r="D28" s="320">
        <v>278.14597245875296</v>
      </c>
      <c r="E28" s="320">
        <v>365.70637014074697</v>
      </c>
      <c r="F28" s="320">
        <v>911.43</v>
      </c>
      <c r="G28" s="320">
        <v>614.27884931506844</v>
      </c>
      <c r="H28" s="321">
        <v>34.313908871901354</v>
      </c>
      <c r="I28" s="322"/>
      <c r="J28" s="320">
        <v>8.2036343288373264</v>
      </c>
      <c r="K28" s="320">
        <v>7.1181232055914885</v>
      </c>
      <c r="L28" s="321"/>
      <c r="M28" s="320">
        <v>172.5434597946458</v>
      </c>
      <c r="N28" s="320">
        <v>31.480016377004546</v>
      </c>
      <c r="O28" s="255"/>
      <c r="P28" s="295"/>
    </row>
    <row r="29" spans="1:16" s="251" customFormat="1" ht="29.3" customHeight="1">
      <c r="A29" s="248"/>
      <c r="B29" s="302" t="s">
        <v>121</v>
      </c>
      <c r="C29" s="320">
        <v>0.245356683485</v>
      </c>
      <c r="D29" s="320">
        <v>0.96006942210599999</v>
      </c>
      <c r="E29" s="320">
        <v>10.396778319101001</v>
      </c>
      <c r="F29" s="320">
        <v>400</v>
      </c>
      <c r="G29" s="320">
        <v>269.58904109589042</v>
      </c>
      <c r="H29" s="321">
        <v>3.8163586945961692</v>
      </c>
      <c r="I29" s="322"/>
      <c r="J29" s="419" t="s">
        <v>131</v>
      </c>
      <c r="K29" s="320">
        <v>0.20236330307317668</v>
      </c>
      <c r="L29" s="321"/>
      <c r="M29" s="320">
        <v>291.29540246035089</v>
      </c>
      <c r="N29" s="320" t="s">
        <v>129</v>
      </c>
      <c r="O29" s="255"/>
      <c r="P29" s="295"/>
    </row>
    <row r="30" spans="1:16" s="251" customFormat="1" ht="29.3" customHeight="1">
      <c r="A30" s="248"/>
      <c r="B30" s="302" t="s">
        <v>38</v>
      </c>
      <c r="C30" s="320">
        <v>11.991651508740999</v>
      </c>
      <c r="D30" s="320">
        <v>1.7224372642129893</v>
      </c>
      <c r="E30" s="320">
        <v>30.261168616131005</v>
      </c>
      <c r="F30" s="320">
        <v>143.5</v>
      </c>
      <c r="G30" s="320">
        <v>96.715068493150682</v>
      </c>
      <c r="H30" s="321">
        <v>0</v>
      </c>
      <c r="I30" s="322"/>
      <c r="J30" s="320">
        <v>5.0801546199133768E-2</v>
      </c>
      <c r="K30" s="320">
        <v>0.58900457892461211</v>
      </c>
      <c r="L30" s="321"/>
      <c r="M30" s="320">
        <v>-85.636363240230395</v>
      </c>
      <c r="N30" s="320" t="s">
        <v>129</v>
      </c>
      <c r="O30" s="250"/>
      <c r="P30" s="295"/>
    </row>
    <row r="31" spans="1:16" s="13" customFormat="1" ht="29.3" customHeight="1">
      <c r="A31" s="246"/>
      <c r="B31" s="323" t="s">
        <v>60</v>
      </c>
      <c r="C31" s="324">
        <v>754.06960215463698</v>
      </c>
      <c r="D31" s="324">
        <v>1167.6981021022898</v>
      </c>
      <c r="E31" s="324">
        <v>1715.3054390863003</v>
      </c>
      <c r="F31" s="324">
        <v>3040.0162969999997</v>
      </c>
      <c r="G31" s="324">
        <v>2048.8876960602738</v>
      </c>
      <c r="H31" s="329">
        <v>77.676805159276711</v>
      </c>
      <c r="I31" s="325"/>
      <c r="J31" s="324">
        <v>34.440075300910891</v>
      </c>
      <c r="K31" s="324">
        <v>33.386772688532616</v>
      </c>
      <c r="L31" s="325"/>
      <c r="M31" s="324">
        <v>54.852827745048131</v>
      </c>
      <c r="N31" s="324">
        <v>46.89631129810985</v>
      </c>
      <c r="O31" s="247"/>
      <c r="P31" s="295"/>
    </row>
    <row r="32" spans="1:16" s="251" customFormat="1" ht="29.3" customHeight="1">
      <c r="A32" s="248"/>
      <c r="B32" s="302" t="s">
        <v>24</v>
      </c>
      <c r="C32" s="320">
        <v>36.941514581501998</v>
      </c>
      <c r="D32" s="320">
        <v>25.601552904626001</v>
      </c>
      <c r="E32" s="320">
        <v>7.2544821221009999</v>
      </c>
      <c r="F32" s="320">
        <v>70.488</v>
      </c>
      <c r="G32" s="320">
        <v>47.506980821917807</v>
      </c>
      <c r="H32" s="321">
        <v>146.52396924824473</v>
      </c>
      <c r="I32" s="322"/>
      <c r="J32" s="320">
        <v>0.75509192681580228</v>
      </c>
      <c r="K32" s="320">
        <v>0.14120152601662922</v>
      </c>
      <c r="L32" s="322"/>
      <c r="M32" s="320">
        <v>-30.697067527800669</v>
      </c>
      <c r="N32" s="320">
        <v>-71.663898088032894</v>
      </c>
      <c r="O32" s="256"/>
      <c r="P32" s="295"/>
    </row>
    <row r="33" spans="1:16" s="251" customFormat="1" ht="29.3" customHeight="1">
      <c r="A33" s="248"/>
      <c r="B33" s="302" t="s">
        <v>25</v>
      </c>
      <c r="C33" s="320">
        <v>0.145349146396</v>
      </c>
      <c r="D33" s="320">
        <v>0.31311250116999995</v>
      </c>
      <c r="E33" s="320">
        <v>0.24944993961799999</v>
      </c>
      <c r="F33" s="320">
        <v>0.80049999999999999</v>
      </c>
      <c r="G33" s="320">
        <v>0.53951506849315067</v>
      </c>
      <c r="H33" s="321">
        <v>97.309524556021501</v>
      </c>
      <c r="I33" s="322"/>
      <c r="J33" s="320" t="s">
        <v>131</v>
      </c>
      <c r="K33" s="419" t="s">
        <v>131</v>
      </c>
      <c r="L33" s="322"/>
      <c r="M33" s="320">
        <v>115.42094256056586</v>
      </c>
      <c r="N33" s="320">
        <v>-20.33216857011891</v>
      </c>
      <c r="O33" s="256"/>
      <c r="P33" s="295"/>
    </row>
    <row r="34" spans="1:16" s="251" customFormat="1" ht="29.3" customHeight="1">
      <c r="A34" s="248"/>
      <c r="B34" s="302" t="s">
        <v>81</v>
      </c>
      <c r="C34" s="320">
        <v>604.97905677638903</v>
      </c>
      <c r="D34" s="320">
        <v>823.402647395077</v>
      </c>
      <c r="E34" s="320">
        <v>1161.7544013455001</v>
      </c>
      <c r="F34" s="320">
        <v>1884.4448060000002</v>
      </c>
      <c r="G34" s="320">
        <v>1270.0641706191782</v>
      </c>
      <c r="H34" s="321">
        <v>80.511680284938777</v>
      </c>
      <c r="I34" s="322"/>
      <c r="J34" s="320">
        <v>24.285428852030179</v>
      </c>
      <c r="K34" s="320">
        <v>22.612433467409442</v>
      </c>
      <c r="L34" s="322"/>
      <c r="M34" s="320">
        <v>36.104322649208854</v>
      </c>
      <c r="N34" s="320">
        <v>41.09189532251753</v>
      </c>
      <c r="O34" s="256"/>
      <c r="P34" s="295"/>
    </row>
    <row r="35" spans="1:16" s="251" customFormat="1" ht="29.3" customHeight="1">
      <c r="A35" s="248"/>
      <c r="B35" s="302" t="s">
        <v>14</v>
      </c>
      <c r="C35" s="320">
        <v>6.3344848000109995</v>
      </c>
      <c r="D35" s="320">
        <v>14.133871566005</v>
      </c>
      <c r="E35" s="320">
        <v>15.481506750542</v>
      </c>
      <c r="F35" s="320">
        <v>34.310622000000002</v>
      </c>
      <c r="G35" s="320">
        <v>23.124419210958905</v>
      </c>
      <c r="H35" s="321">
        <v>68.990742093331718</v>
      </c>
      <c r="I35" s="322"/>
      <c r="J35" s="320">
        <v>0.41686425639490726</v>
      </c>
      <c r="K35" s="320">
        <v>0.30133265771701662</v>
      </c>
      <c r="L35" s="322"/>
      <c r="M35" s="320">
        <v>123.12582652310505</v>
      </c>
      <c r="N35" s="320">
        <v>9.5347914988724796</v>
      </c>
      <c r="O35" s="256"/>
      <c r="P35" s="295"/>
    </row>
    <row r="36" spans="1:16" s="251" customFormat="1" ht="29.3" customHeight="1">
      <c r="A36" s="248"/>
      <c r="B36" s="302" t="s">
        <v>37</v>
      </c>
      <c r="C36" s="320">
        <v>9.3652800054590006</v>
      </c>
      <c r="D36" s="320">
        <v>8.5544736770439993</v>
      </c>
      <c r="E36" s="320">
        <v>36.016110082368002</v>
      </c>
      <c r="F36" s="320">
        <v>62.809794000000004</v>
      </c>
      <c r="G36" s="320">
        <v>42.332080339726033</v>
      </c>
      <c r="H36" s="321">
        <v>67.067855885825949</v>
      </c>
      <c r="I36" s="322"/>
      <c r="J36" s="320">
        <v>0.25230555489183037</v>
      </c>
      <c r="K36" s="320">
        <v>0.70101898649940109</v>
      </c>
      <c r="L36" s="322"/>
      <c r="M36" s="320">
        <v>-8.6575770072265215</v>
      </c>
      <c r="N36" s="320">
        <v>321.02075992141437</v>
      </c>
      <c r="O36" s="256"/>
      <c r="P36" s="295"/>
    </row>
    <row r="37" spans="1:16" s="251" customFormat="1" ht="29.3" customHeight="1">
      <c r="A37" s="248"/>
      <c r="B37" s="302" t="s">
        <v>122</v>
      </c>
      <c r="C37" s="320">
        <v>14.427739642222999</v>
      </c>
      <c r="D37" s="320">
        <v>49.270630319112001</v>
      </c>
      <c r="E37" s="320">
        <v>88.098048995913999</v>
      </c>
      <c r="F37" s="320">
        <v>130.57629900000001</v>
      </c>
      <c r="G37" s="320">
        <v>88.004848093150684</v>
      </c>
      <c r="H37" s="321">
        <v>64.756171658192514</v>
      </c>
      <c r="I37" s="322"/>
      <c r="J37" s="320">
        <v>1.4531874422494473</v>
      </c>
      <c r="K37" s="320">
        <v>1.7147438987289347</v>
      </c>
      <c r="L37" s="322"/>
      <c r="M37" s="320">
        <v>241.49930301570419</v>
      </c>
      <c r="N37" s="320">
        <v>78.80438797987307</v>
      </c>
      <c r="O37" s="256"/>
      <c r="P37" s="295"/>
    </row>
    <row r="38" spans="1:16" s="251" customFormat="1" ht="29.3" customHeight="1">
      <c r="A38" s="248"/>
      <c r="B38" s="302" t="s">
        <v>26</v>
      </c>
      <c r="C38" s="320">
        <v>11.824042750375</v>
      </c>
      <c r="D38" s="320">
        <v>48.060982179566004</v>
      </c>
      <c r="E38" s="320">
        <v>82.278944619203003</v>
      </c>
      <c r="F38" s="320">
        <v>110.666523</v>
      </c>
      <c r="G38" s="320">
        <v>74.586204542465751</v>
      </c>
      <c r="H38" s="321">
        <v>108.57186749761134</v>
      </c>
      <c r="I38" s="322"/>
      <c r="J38" s="320">
        <v>1.4175100929940474</v>
      </c>
      <c r="K38" s="320">
        <v>1.601480621735198</v>
      </c>
      <c r="L38" s="322"/>
      <c r="M38" s="320">
        <v>306.46827142131013</v>
      </c>
      <c r="N38" s="320">
        <v>71.196968700704957</v>
      </c>
      <c r="O38" s="256"/>
      <c r="P38" s="295"/>
    </row>
    <row r="39" spans="1:16" s="251" customFormat="1" ht="29.95" customHeight="1">
      <c r="A39" s="248"/>
      <c r="B39" s="302" t="s">
        <v>38</v>
      </c>
      <c r="C39" s="320">
        <v>70.052134452282004</v>
      </c>
      <c r="D39" s="320">
        <v>198.36083155968979</v>
      </c>
      <c r="E39" s="320">
        <v>324.17249523105437</v>
      </c>
      <c r="F39" s="320">
        <v>745.91975299999956</v>
      </c>
      <c r="G39" s="320">
        <v>502.72947736438323</v>
      </c>
      <c r="H39" s="321" t="s">
        <v>82</v>
      </c>
      <c r="I39" s="322"/>
      <c r="J39" s="320">
        <v>5.8504522387830136</v>
      </c>
      <c r="K39" s="320">
        <v>6.3097062269672586</v>
      </c>
      <c r="L39" s="322"/>
      <c r="M39" s="320">
        <v>183.16172392264349</v>
      </c>
      <c r="N39" s="320">
        <v>63.425658524478393</v>
      </c>
      <c r="O39" s="256"/>
      <c r="P39" s="295"/>
    </row>
    <row r="40" spans="1:16" s="13" customFormat="1" ht="34.549999999999997" customHeight="1">
      <c r="A40" s="246"/>
      <c r="B40" s="326" t="s">
        <v>27</v>
      </c>
      <c r="C40" s="327">
        <v>868.362250452235</v>
      </c>
      <c r="D40" s="327">
        <v>1448.5265812473619</v>
      </c>
      <c r="E40" s="327">
        <v>2121.6697561622791</v>
      </c>
      <c r="F40" s="327">
        <v>4494.9462970000004</v>
      </c>
      <c r="G40" s="327">
        <v>3029.4706549643838</v>
      </c>
      <c r="H40" s="328">
        <v>61.312731810788264</v>
      </c>
      <c r="I40" s="328"/>
      <c r="J40" s="327">
        <v>42.722827453187087</v>
      </c>
      <c r="K40" s="327">
        <v>41.296263776121897</v>
      </c>
      <c r="L40" s="328"/>
      <c r="M40" s="327">
        <v>66.811325629710723</v>
      </c>
      <c r="N40" s="327">
        <v>46.470888669178379</v>
      </c>
      <c r="O40" s="247"/>
      <c r="P40" s="295"/>
    </row>
    <row r="41" spans="1:16" s="13" customFormat="1" ht="34.549999999999997" customHeight="1" thickBot="1">
      <c r="A41" s="246"/>
      <c r="B41" s="330" t="s">
        <v>61</v>
      </c>
      <c r="C41" s="331">
        <v>2027.6918810550039</v>
      </c>
      <c r="D41" s="331">
        <v>3390.5213385854759</v>
      </c>
      <c r="E41" s="331">
        <v>5137.6796885655785</v>
      </c>
      <c r="F41" s="331">
        <v>8944.5316750000002</v>
      </c>
      <c r="G41" s="331">
        <v>6028.3692932876711</v>
      </c>
      <c r="H41" s="332">
        <v>69.87747624147967</v>
      </c>
      <c r="I41" s="332"/>
      <c r="J41" s="331">
        <v>100</v>
      </c>
      <c r="K41" s="331">
        <v>100</v>
      </c>
      <c r="L41" s="332"/>
      <c r="M41" s="331">
        <v>67.210875097127399</v>
      </c>
      <c r="N41" s="331">
        <v>51.53066963763797</v>
      </c>
      <c r="O41" s="247"/>
      <c r="P41" s="295"/>
    </row>
    <row r="42" spans="1:16" ht="6.75" customHeight="1">
      <c r="B42" s="223"/>
      <c r="C42" s="279">
        <v>26686.847243404998</v>
      </c>
      <c r="D42" s="279">
        <v>35054.555319214</v>
      </c>
      <c r="E42" s="279">
        <v>44776.184221660005</v>
      </c>
      <c r="F42" s="279">
        <v>1038280.705</v>
      </c>
      <c r="G42" s="279">
        <v>88182.744808219184</v>
      </c>
      <c r="H42" s="279"/>
      <c r="I42" s="280"/>
      <c r="J42" s="280"/>
      <c r="K42" s="280"/>
      <c r="L42" s="452"/>
      <c r="M42" s="452"/>
      <c r="N42" s="452"/>
      <c r="O42" s="250"/>
    </row>
    <row r="43" spans="1:16" ht="28" customHeight="1">
      <c r="A43" s="257"/>
      <c r="B43" s="422" t="s">
        <v>54</v>
      </c>
      <c r="C43" s="423"/>
      <c r="D43" s="279"/>
      <c r="E43" s="279"/>
      <c r="F43" s="279"/>
      <c r="G43" s="279"/>
      <c r="H43" s="279"/>
      <c r="I43" s="281"/>
      <c r="J43" s="281"/>
      <c r="K43" s="453"/>
      <c r="L43" s="453"/>
      <c r="M43" s="453"/>
      <c r="N43" s="453"/>
      <c r="O43" s="250"/>
    </row>
    <row r="44" spans="1:16" ht="28" customHeight="1">
      <c r="B44" s="455" t="s">
        <v>157</v>
      </c>
      <c r="C44" s="455"/>
      <c r="D44" s="455"/>
      <c r="E44" s="455"/>
      <c r="F44" s="455"/>
      <c r="G44" s="455"/>
      <c r="H44" s="282"/>
      <c r="I44" s="281"/>
      <c r="J44" s="281"/>
      <c r="K44" s="453"/>
      <c r="L44" s="453"/>
      <c r="M44" s="453"/>
      <c r="N44" s="453"/>
      <c r="O44" s="250"/>
    </row>
    <row r="45" spans="1:16" ht="28" customHeight="1">
      <c r="B45" s="454" t="s">
        <v>159</v>
      </c>
      <c r="C45" s="454"/>
      <c r="D45" s="454"/>
      <c r="E45" s="454"/>
      <c r="F45" s="454"/>
      <c r="G45" s="454"/>
      <c r="H45" s="454"/>
      <c r="I45" s="454"/>
      <c r="J45" s="454"/>
      <c r="K45" s="454"/>
      <c r="L45" s="454"/>
      <c r="M45" s="454"/>
      <c r="N45" s="454"/>
      <c r="O45" s="250"/>
    </row>
    <row r="46" spans="1:16" ht="28" customHeight="1">
      <c r="B46" s="260"/>
      <c r="C46" s="258"/>
      <c r="D46" s="258"/>
      <c r="E46" s="258"/>
      <c r="F46" s="258"/>
      <c r="G46" s="258"/>
      <c r="H46" s="259"/>
      <c r="I46" s="259"/>
      <c r="J46" s="259"/>
      <c r="L46" s="226"/>
      <c r="M46" s="226"/>
      <c r="N46" s="226"/>
      <c r="O46" s="250"/>
    </row>
    <row r="47" spans="1:16" ht="28" customHeight="1">
      <c r="B47" s="260"/>
      <c r="C47" s="258"/>
      <c r="D47" s="258"/>
      <c r="E47" s="258"/>
      <c r="F47" s="258"/>
      <c r="G47" s="258"/>
      <c r="H47" s="258"/>
      <c r="I47" s="258"/>
      <c r="L47" s="445"/>
      <c r="M47" s="445"/>
      <c r="N47" s="445"/>
      <c r="O47" s="250"/>
    </row>
    <row r="48" spans="1:16">
      <c r="B48" s="260"/>
      <c r="C48" s="258"/>
      <c r="D48" s="258"/>
      <c r="E48" s="258"/>
      <c r="F48" s="258"/>
      <c r="G48" s="258"/>
    </row>
    <row r="52" spans="2:14">
      <c r="B52" s="290"/>
      <c r="C52" s="291"/>
      <c r="D52" s="291"/>
      <c r="E52" s="291"/>
      <c r="F52" s="291"/>
      <c r="G52" s="291"/>
      <c r="H52" s="292"/>
      <c r="I52" s="292"/>
      <c r="J52" s="291"/>
      <c r="K52" s="291"/>
      <c r="L52" s="293"/>
      <c r="M52" s="291"/>
      <c r="N52" s="291"/>
    </row>
    <row r="53" spans="2:14">
      <c r="B53" s="290"/>
      <c r="C53" s="291"/>
      <c r="D53" s="291"/>
      <c r="E53" s="291"/>
      <c r="F53" s="291"/>
      <c r="G53" s="291"/>
      <c r="H53" s="292"/>
      <c r="I53" s="292"/>
      <c r="J53" s="291"/>
      <c r="K53" s="291"/>
      <c r="L53" s="293"/>
      <c r="M53" s="291"/>
      <c r="N53" s="291"/>
    </row>
    <row r="54" spans="2:14">
      <c r="B54" s="290"/>
      <c r="C54" s="291"/>
      <c r="D54" s="291"/>
      <c r="E54" s="291"/>
      <c r="F54" s="291"/>
      <c r="G54" s="291"/>
      <c r="H54" s="292"/>
      <c r="I54" s="292"/>
      <c r="J54" s="291"/>
      <c r="K54" s="291"/>
      <c r="L54" s="293"/>
      <c r="M54" s="291"/>
      <c r="N54" s="291"/>
    </row>
  </sheetData>
  <mergeCells count="14">
    <mergeCell ref="L47:N47"/>
    <mergeCell ref="C2:G2"/>
    <mergeCell ref="K2:L2"/>
    <mergeCell ref="M2:N2"/>
    <mergeCell ref="M3:N3"/>
    <mergeCell ref="C4:E5"/>
    <mergeCell ref="J5:K5"/>
    <mergeCell ref="M5:N5"/>
    <mergeCell ref="C3:G3"/>
    <mergeCell ref="L42:N42"/>
    <mergeCell ref="K43:N43"/>
    <mergeCell ref="K44:N44"/>
    <mergeCell ref="B45:N45"/>
    <mergeCell ref="B44:G44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25" defaultRowHeight="15.75"/>
  <cols>
    <col min="1" max="1" width="9.125" style="1" customWidth="1"/>
    <col min="2" max="2" width="23.125" style="1" customWidth="1"/>
    <col min="3" max="5" width="14.875" style="1" customWidth="1"/>
    <col min="6" max="8" width="14.75" style="1" customWidth="1"/>
    <col min="9" max="10" width="14.875" style="20" customWidth="1"/>
    <col min="11" max="16384" width="9.125" style="1"/>
  </cols>
  <sheetData>
    <row r="1" spans="1:27">
      <c r="B1" s="137"/>
      <c r="C1" s="137"/>
      <c r="D1" s="137"/>
      <c r="E1" s="137"/>
      <c r="F1" s="137"/>
      <c r="G1" s="137"/>
      <c r="H1" s="137"/>
      <c r="I1" s="137"/>
      <c r="J1" s="137"/>
    </row>
    <row r="2" spans="1:27">
      <c r="B2" s="137"/>
      <c r="C2" s="137"/>
      <c r="D2" s="137"/>
      <c r="E2" s="137"/>
      <c r="F2" s="137"/>
      <c r="G2" s="137"/>
      <c r="H2" s="137"/>
      <c r="I2" s="137"/>
      <c r="J2" s="137"/>
    </row>
    <row r="4" spans="1:27" ht="21.6">
      <c r="AA4" s="138"/>
    </row>
    <row r="6" spans="1:27" ht="29.95" customHeight="1">
      <c r="B6" s="456" t="s">
        <v>115</v>
      </c>
      <c r="C6" s="456"/>
      <c r="D6" s="456"/>
      <c r="E6" s="456"/>
      <c r="F6" s="456"/>
      <c r="G6" s="456"/>
      <c r="H6" s="456"/>
      <c r="I6" s="456"/>
      <c r="J6" s="456"/>
      <c r="O6" s="139"/>
      <c r="P6" s="139"/>
      <c r="Q6" s="139"/>
      <c r="R6" s="140"/>
      <c r="S6" s="139"/>
      <c r="T6" s="139"/>
      <c r="U6" s="139"/>
      <c r="V6" s="139"/>
      <c r="W6" s="139"/>
      <c r="X6" s="141"/>
      <c r="Y6" s="139"/>
      <c r="Z6" s="139"/>
    </row>
    <row r="7" spans="1:27" ht="24.05" customHeight="1" thickBot="1">
      <c r="B7" s="142"/>
      <c r="C7" s="142"/>
      <c r="D7" s="142"/>
      <c r="E7" s="142"/>
      <c r="F7" s="142"/>
      <c r="G7" s="142"/>
      <c r="H7" s="142"/>
      <c r="I7" s="143"/>
      <c r="N7" s="457" t="s">
        <v>2</v>
      </c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</row>
    <row r="8" spans="1:27" ht="33.75" customHeight="1">
      <c r="B8" s="458" t="s">
        <v>62</v>
      </c>
      <c r="C8" s="461" t="s">
        <v>105</v>
      </c>
      <c r="D8" s="462"/>
      <c r="E8" s="462"/>
      <c r="F8" s="462"/>
      <c r="G8" s="462"/>
      <c r="H8" s="463"/>
      <c r="I8" s="464" t="s">
        <v>96</v>
      </c>
      <c r="J8" s="465"/>
    </row>
    <row r="9" spans="1:27" ht="20.3">
      <c r="B9" s="459"/>
      <c r="C9" s="466" t="s">
        <v>94</v>
      </c>
      <c r="D9" s="467"/>
      <c r="E9" s="468"/>
      <c r="F9" s="467" t="s">
        <v>64</v>
      </c>
      <c r="G9" s="467"/>
      <c r="H9" s="469"/>
      <c r="I9" s="470" t="s">
        <v>95</v>
      </c>
      <c r="J9" s="471"/>
    </row>
    <row r="10" spans="1:27" ht="20.3">
      <c r="B10" s="460"/>
      <c r="C10" s="144" t="s">
        <v>91</v>
      </c>
      <c r="D10" s="145" t="s">
        <v>92</v>
      </c>
      <c r="E10" s="146" t="s">
        <v>93</v>
      </c>
      <c r="F10" s="168" t="s">
        <v>91</v>
      </c>
      <c r="G10" s="168" t="s">
        <v>92</v>
      </c>
      <c r="H10" s="169" t="s">
        <v>93</v>
      </c>
      <c r="I10" s="170" t="s">
        <v>63</v>
      </c>
      <c r="J10" s="171" t="s">
        <v>64</v>
      </c>
      <c r="L10" s="147"/>
    </row>
    <row r="11" spans="1:27" s="19" customFormat="1" ht="33.75" customHeight="1">
      <c r="B11" s="164" t="s">
        <v>111</v>
      </c>
      <c r="C11" s="165">
        <v>1000</v>
      </c>
      <c r="D11" s="134">
        <v>297</v>
      </c>
      <c r="E11" s="184">
        <f>C11+D11</f>
        <v>1297</v>
      </c>
      <c r="F11" s="134">
        <v>1000</v>
      </c>
      <c r="G11" s="134">
        <v>297</v>
      </c>
      <c r="H11" s="166">
        <f>F11+G11</f>
        <v>1297</v>
      </c>
      <c r="I11" s="183">
        <v>100</v>
      </c>
      <c r="J11" s="167">
        <v>100</v>
      </c>
    </row>
    <row r="12" spans="1:27" ht="27.85" customHeight="1">
      <c r="B12" s="5" t="s">
        <v>5</v>
      </c>
      <c r="C12" s="182">
        <v>1085</v>
      </c>
      <c r="D12" s="130">
        <v>253.81</v>
      </c>
      <c r="E12" s="132">
        <f>C12+D12</f>
        <v>1338.81</v>
      </c>
      <c r="F12" s="130">
        <f>C12</f>
        <v>1085</v>
      </c>
      <c r="G12" s="130">
        <f>D12</f>
        <v>253.81</v>
      </c>
      <c r="H12" s="181">
        <f>G12+F12</f>
        <v>1338.81</v>
      </c>
      <c r="I12" s="220">
        <v>55.42</v>
      </c>
      <c r="J12" s="181">
        <f>I12</f>
        <v>55.42</v>
      </c>
    </row>
    <row r="13" spans="1:27" ht="27.85" customHeight="1">
      <c r="B13" s="5" t="s">
        <v>6</v>
      </c>
      <c r="C13" s="182">
        <v>1361.2</v>
      </c>
      <c r="D13" s="130">
        <v>258.07</v>
      </c>
      <c r="E13" s="132">
        <f>C13+D13</f>
        <v>1619.27</v>
      </c>
      <c r="F13" s="200">
        <f>(C12*31+C13*31)/62</f>
        <v>1223.1000000000001</v>
      </c>
      <c r="G13" s="130">
        <f>(D12*31+D13*31)/62</f>
        <v>255.93999999999997</v>
      </c>
      <c r="H13" s="181">
        <f>G13+F13</f>
        <v>1479.0400000000002</v>
      </c>
      <c r="I13" s="220">
        <v>59.51</v>
      </c>
      <c r="J13" s="201">
        <f>(I12*31+I13*31)/62</f>
        <v>57.464999999999996</v>
      </c>
    </row>
    <row r="14" spans="1:27" ht="27.85" customHeight="1">
      <c r="A14" s="20"/>
      <c r="B14" s="218" t="s">
        <v>7</v>
      </c>
      <c r="C14" s="130">
        <v>1062.53</v>
      </c>
      <c r="D14" s="130">
        <v>181.27</v>
      </c>
      <c r="E14" s="132">
        <f>C14+D14</f>
        <v>1243.8</v>
      </c>
      <c r="F14" s="200">
        <f>(C12*31+C13*31+C14*31)/93</f>
        <v>1169.5766666666668</v>
      </c>
      <c r="G14" s="130">
        <f>(D12*31+D13*31+D14*31)/93</f>
        <v>231.04999999999998</v>
      </c>
      <c r="H14" s="181">
        <f>G14+F14</f>
        <v>1400.6266666666668</v>
      </c>
      <c r="I14" s="182">
        <v>60.65</v>
      </c>
      <c r="J14" s="201">
        <f>(I12*31+I13*31+I14*31)/93</f>
        <v>58.526666666666664</v>
      </c>
      <c r="K14" s="149"/>
    </row>
    <row r="15" spans="1:27" ht="27.85" customHeight="1" thickBot="1">
      <c r="A15" s="20"/>
      <c r="B15" s="21" t="s">
        <v>8</v>
      </c>
      <c r="C15" s="203">
        <v>939.73</v>
      </c>
      <c r="D15" s="135">
        <v>167.41</v>
      </c>
      <c r="E15" s="202">
        <f>C15+D15</f>
        <v>1107.1400000000001</v>
      </c>
      <c r="F15" s="135">
        <f>(C12*31+C13*31+C14*31+C15*31)/124</f>
        <v>1112.115</v>
      </c>
      <c r="G15" s="135">
        <f>(D12*31+D13*31+D14*31+D15*31)/124</f>
        <v>215.14</v>
      </c>
      <c r="H15" s="148">
        <f>G15+F15</f>
        <v>1327.2550000000001</v>
      </c>
      <c r="I15" s="221">
        <v>56.82</v>
      </c>
      <c r="J15" s="185">
        <f>(I12*31+I13*31+I14*31+I15*31)/124+0.12</f>
        <v>58.219999999999992</v>
      </c>
      <c r="K15" s="149"/>
    </row>
    <row r="16" spans="1:27" ht="21.8" customHeight="1">
      <c r="A16" s="20"/>
      <c r="B16" s="7"/>
      <c r="C16" s="130"/>
      <c r="D16" s="130"/>
      <c r="E16" s="130"/>
      <c r="F16" s="81"/>
      <c r="G16" s="130"/>
      <c r="H16" s="130"/>
      <c r="I16" s="130"/>
      <c r="J16" s="219"/>
      <c r="K16" s="149"/>
    </row>
    <row r="17" spans="1:26" ht="24.9" customHeight="1">
      <c r="A17" s="20"/>
      <c r="B17" s="4"/>
      <c r="C17" s="472"/>
      <c r="D17" s="472"/>
      <c r="E17" s="129"/>
      <c r="F17" s="129"/>
      <c r="G17" s="136"/>
      <c r="H17" s="473" t="s">
        <v>46</v>
      </c>
      <c r="I17" s="474"/>
      <c r="J17" s="475"/>
      <c r="L17" s="147"/>
    </row>
    <row r="18" spans="1:26" ht="24.9" customHeight="1">
      <c r="A18" s="20"/>
      <c r="B18" s="4"/>
      <c r="C18" s="472"/>
      <c r="D18" s="472"/>
      <c r="E18" s="126"/>
      <c r="F18" s="126"/>
      <c r="G18" s="126"/>
      <c r="H18" s="476" t="s">
        <v>47</v>
      </c>
      <c r="I18" s="472"/>
      <c r="J18" s="477"/>
      <c r="L18" s="147"/>
    </row>
    <row r="19" spans="1:26" ht="24.9" customHeight="1">
      <c r="A19" s="20"/>
      <c r="B19" s="4"/>
      <c r="C19" s="478"/>
      <c r="D19" s="478"/>
      <c r="E19" s="4"/>
      <c r="F19" s="4"/>
      <c r="G19" s="4"/>
      <c r="H19" s="479" t="s">
        <v>114</v>
      </c>
      <c r="I19" s="480"/>
      <c r="J19" s="481"/>
      <c r="K19" s="20"/>
      <c r="L19" s="147"/>
    </row>
    <row r="20" spans="1:26" ht="24.9" customHeight="1">
      <c r="A20" s="20"/>
      <c r="B20" s="123"/>
      <c r="C20" s="150"/>
      <c r="D20" s="150"/>
      <c r="E20" s="150"/>
      <c r="F20" s="123"/>
      <c r="G20" s="123"/>
      <c r="H20" s="123"/>
      <c r="I20" s="118"/>
      <c r="J20" s="151"/>
      <c r="K20" s="20"/>
    </row>
    <row r="21" spans="1:26" ht="24.9" customHeight="1">
      <c r="A21" s="20"/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26" ht="24.9" customHeight="1">
      <c r="A22" s="20"/>
      <c r="B22" s="153"/>
      <c r="C22" s="153"/>
      <c r="D22" s="153"/>
      <c r="E22" s="153"/>
      <c r="F22" s="153"/>
      <c r="G22" s="153"/>
      <c r="H22" s="153"/>
      <c r="I22" s="154"/>
      <c r="J22" s="155"/>
    </row>
    <row r="23" spans="1:26" ht="24.9" customHeight="1">
      <c r="B23" s="484"/>
      <c r="C23" s="484"/>
      <c r="D23" s="484"/>
      <c r="E23" s="484"/>
      <c r="F23" s="484"/>
      <c r="G23" s="484"/>
      <c r="H23" s="484"/>
      <c r="I23" s="487"/>
      <c r="J23" s="487"/>
    </row>
    <row r="24" spans="1:26" ht="24.9" customHeight="1">
      <c r="B24" s="484"/>
      <c r="C24" s="484"/>
      <c r="D24" s="484"/>
      <c r="E24" s="484"/>
      <c r="F24" s="484"/>
      <c r="G24" s="484"/>
      <c r="H24" s="484"/>
      <c r="I24" s="487"/>
      <c r="J24" s="48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7"/>
    </row>
    <row r="25" spans="1:26" ht="24.9" customHeight="1">
      <c r="B25" s="484"/>
      <c r="C25" s="156"/>
      <c r="D25" s="156"/>
      <c r="E25" s="156"/>
      <c r="F25" s="156"/>
      <c r="G25" s="156"/>
      <c r="H25" s="156"/>
      <c r="I25" s="157"/>
      <c r="J25" s="158"/>
      <c r="M25" s="159"/>
    </row>
    <row r="26" spans="1:26" ht="31.6" customHeight="1">
      <c r="B26" s="172"/>
      <c r="C26" s="172"/>
      <c r="D26" s="172"/>
      <c r="E26" s="172"/>
      <c r="F26" s="172"/>
      <c r="G26" s="172"/>
      <c r="H26" s="172"/>
      <c r="I26" s="172"/>
      <c r="J26" s="172"/>
      <c r="M26" s="159"/>
    </row>
    <row r="27" spans="1:26" ht="26.2" customHeight="1">
      <c r="B27" s="173"/>
      <c r="C27" s="173"/>
      <c r="D27" s="173"/>
      <c r="E27" s="173"/>
      <c r="F27" s="173"/>
      <c r="G27" s="173"/>
      <c r="H27" s="173"/>
      <c r="I27" s="131"/>
      <c r="J27" s="163"/>
      <c r="M27" s="159"/>
    </row>
    <row r="28" spans="1:26" ht="26.2" customHeight="1">
      <c r="B28" s="485"/>
      <c r="C28" s="485"/>
      <c r="D28" s="485"/>
      <c r="E28" s="485"/>
      <c r="F28" s="485"/>
      <c r="G28" s="486"/>
      <c r="H28" s="486"/>
      <c r="I28" s="174"/>
      <c r="J28" s="6"/>
    </row>
    <row r="29" spans="1:26" ht="26.2" customHeight="1">
      <c r="B29" s="485"/>
      <c r="C29" s="485"/>
      <c r="D29" s="485"/>
      <c r="E29" s="485"/>
      <c r="F29" s="486"/>
      <c r="G29" s="486"/>
      <c r="H29" s="486"/>
      <c r="I29" s="174"/>
      <c r="J29" s="6"/>
      <c r="Z29" s="138"/>
    </row>
    <row r="30" spans="1:26" ht="39.799999999999997" customHeight="1">
      <c r="B30" s="485"/>
      <c r="C30" s="122"/>
      <c r="D30" s="122"/>
      <c r="E30" s="122"/>
      <c r="F30" s="122"/>
      <c r="G30" s="122"/>
      <c r="H30" s="122"/>
      <c r="I30" s="174"/>
      <c r="J30" s="6"/>
    </row>
    <row r="31" spans="1:26" ht="26.2" customHeight="1">
      <c r="B31" s="4"/>
      <c r="C31" s="130"/>
      <c r="D31" s="130"/>
      <c r="E31" s="130"/>
      <c r="F31" s="130"/>
      <c r="G31" s="130"/>
      <c r="H31" s="130"/>
      <c r="I31" s="130"/>
      <c r="J31" s="6"/>
    </row>
    <row r="32" spans="1:26" ht="26.2" customHeight="1">
      <c r="B32" s="4"/>
      <c r="C32" s="130"/>
      <c r="D32" s="130"/>
      <c r="E32" s="130"/>
      <c r="F32" s="130"/>
      <c r="G32" s="130"/>
      <c r="H32" s="130"/>
      <c r="I32" s="130"/>
      <c r="J32" s="6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</row>
    <row r="33" spans="1:11" ht="26.2" customHeight="1">
      <c r="B33" s="4"/>
      <c r="C33" s="130"/>
      <c r="D33" s="130"/>
      <c r="E33" s="130"/>
      <c r="F33" s="130"/>
      <c r="G33" s="130"/>
      <c r="H33" s="130"/>
      <c r="I33" s="130"/>
      <c r="J33" s="6"/>
    </row>
    <row r="34" spans="1:11" ht="26.2" customHeight="1">
      <c r="B34" s="4"/>
      <c r="C34" s="130"/>
      <c r="D34" s="130"/>
      <c r="E34" s="130"/>
      <c r="F34" s="130"/>
      <c r="G34" s="130"/>
      <c r="H34" s="130"/>
      <c r="I34" s="130"/>
      <c r="J34" s="125"/>
      <c r="K34" s="125"/>
    </row>
    <row r="35" spans="1:11" ht="26.2" customHeight="1">
      <c r="B35" s="4"/>
      <c r="C35" s="130"/>
      <c r="D35" s="130"/>
      <c r="E35" s="130"/>
      <c r="F35" s="130"/>
      <c r="G35" s="130"/>
      <c r="H35" s="130"/>
      <c r="I35" s="130"/>
      <c r="J35" s="125"/>
      <c r="K35" s="125"/>
    </row>
    <row r="36" spans="1:11" ht="26.2" customHeight="1">
      <c r="B36" s="4"/>
      <c r="C36" s="130"/>
      <c r="D36" s="130"/>
      <c r="E36" s="130"/>
      <c r="F36" s="130"/>
      <c r="G36" s="130"/>
      <c r="H36" s="130"/>
      <c r="I36" s="130"/>
      <c r="J36" s="125"/>
      <c r="K36" s="125"/>
    </row>
    <row r="37" spans="1:11" ht="26.2" customHeight="1">
      <c r="A37" s="2"/>
      <c r="B37" s="123"/>
      <c r="C37" s="133"/>
      <c r="D37" s="133"/>
      <c r="E37" s="133"/>
      <c r="F37" s="133"/>
      <c r="G37" s="133"/>
      <c r="H37" s="133"/>
      <c r="I37" s="133"/>
      <c r="J37" s="6"/>
    </row>
    <row r="38" spans="1:11" ht="26.2" customHeight="1">
      <c r="A38" s="2"/>
      <c r="B38" s="123"/>
      <c r="C38" s="133"/>
      <c r="D38" s="133"/>
      <c r="E38" s="133"/>
      <c r="F38" s="133"/>
      <c r="G38" s="133"/>
      <c r="H38" s="133"/>
      <c r="I38" s="133"/>
      <c r="J38" s="6"/>
    </row>
    <row r="39" spans="1:11" ht="26.2" customHeight="1">
      <c r="A39" s="2"/>
      <c r="B39" s="123"/>
      <c r="C39" s="133"/>
      <c r="D39" s="133"/>
      <c r="E39" s="133"/>
      <c r="F39" s="133"/>
      <c r="G39" s="133"/>
      <c r="H39" s="133"/>
      <c r="I39" s="133"/>
      <c r="J39" s="6"/>
    </row>
    <row r="40" spans="1:11" ht="26.2" customHeight="1">
      <c r="A40" s="2"/>
      <c r="B40" s="123"/>
      <c r="C40" s="133"/>
      <c r="D40" s="133"/>
      <c r="E40" s="133"/>
      <c r="F40" s="133"/>
      <c r="G40" s="133"/>
      <c r="H40" s="133"/>
      <c r="I40" s="133"/>
      <c r="J40" s="6"/>
    </row>
    <row r="41" spans="1:11" ht="26.2" customHeight="1">
      <c r="A41" s="2"/>
      <c r="B41" s="123"/>
      <c r="C41" s="133"/>
      <c r="D41" s="133"/>
      <c r="E41" s="133"/>
      <c r="F41" s="133"/>
      <c r="G41" s="133"/>
      <c r="H41" s="133"/>
      <c r="I41" s="133"/>
      <c r="J41" s="6"/>
    </row>
    <row r="42" spans="1:11" ht="32.25" customHeight="1">
      <c r="A42" s="2"/>
      <c r="B42" s="175"/>
      <c r="C42" s="133"/>
      <c r="D42" s="133"/>
      <c r="E42" s="133"/>
      <c r="F42" s="133"/>
      <c r="G42" s="133"/>
      <c r="H42" s="133"/>
      <c r="I42" s="133"/>
      <c r="J42" s="6"/>
    </row>
    <row r="43" spans="1:11" ht="26.2" customHeight="1">
      <c r="A43" s="2"/>
      <c r="B43" s="123"/>
      <c r="C43" s="482"/>
      <c r="D43" s="482"/>
      <c r="E43" s="118"/>
      <c r="F43" s="118"/>
      <c r="G43" s="176"/>
      <c r="H43" s="177"/>
      <c r="I43" s="177"/>
      <c r="J43" s="161"/>
    </row>
    <row r="44" spans="1:11" ht="26.2" customHeight="1">
      <c r="A44" s="2"/>
      <c r="B44" s="123"/>
      <c r="C44" s="482"/>
      <c r="D44" s="482"/>
      <c r="E44" s="178"/>
      <c r="F44" s="178"/>
      <c r="G44" s="482"/>
      <c r="H44" s="482"/>
      <c r="I44" s="482"/>
      <c r="J44" s="161"/>
    </row>
    <row r="45" spans="1:11" ht="26.2" customHeight="1">
      <c r="A45" s="2"/>
      <c r="B45" s="123"/>
      <c r="C45" s="483"/>
      <c r="D45" s="483"/>
      <c r="E45" s="123"/>
      <c r="F45" s="123"/>
      <c r="G45" s="482"/>
      <c r="H45" s="482"/>
      <c r="I45" s="482"/>
      <c r="J45" s="162"/>
    </row>
    <row r="46" spans="1:11" ht="26.2" customHeight="1">
      <c r="A46" s="2"/>
      <c r="B46" s="14"/>
      <c r="C46" s="14"/>
      <c r="D46" s="14"/>
      <c r="E46" s="14"/>
      <c r="F46" s="14"/>
      <c r="G46" s="483"/>
      <c r="H46" s="483"/>
      <c r="I46" s="483"/>
      <c r="J46" s="163"/>
    </row>
    <row r="47" spans="1:11" ht="26.2" customHeight="1">
      <c r="A47" s="2"/>
      <c r="B47" s="14"/>
      <c r="C47" s="14"/>
      <c r="D47" s="14"/>
      <c r="E47" s="14"/>
      <c r="F47" s="14"/>
      <c r="G47" s="14"/>
      <c r="H47" s="14"/>
      <c r="I47" s="179"/>
      <c r="J47" s="163"/>
    </row>
    <row r="48" spans="1:11" ht="26.2" customHeight="1">
      <c r="A48" s="2"/>
      <c r="B48" s="2"/>
      <c r="C48" s="2"/>
      <c r="D48" s="2"/>
      <c r="E48" s="2"/>
      <c r="F48" s="2"/>
      <c r="G48" s="2"/>
      <c r="H48" s="2"/>
      <c r="I48" s="180"/>
    </row>
    <row r="49" spans="1:9" ht="26.2" customHeight="1">
      <c r="A49" s="2"/>
      <c r="B49" s="2"/>
      <c r="C49" s="2"/>
      <c r="D49" s="2"/>
      <c r="E49" s="2"/>
      <c r="F49" s="2"/>
      <c r="G49" s="2"/>
      <c r="H49" s="2"/>
      <c r="I49" s="180"/>
    </row>
    <row r="50" spans="1:9" ht="26.2" customHeight="1">
      <c r="A50" s="2"/>
      <c r="B50" s="2"/>
      <c r="C50" s="2"/>
      <c r="D50" s="2"/>
      <c r="E50" s="2"/>
      <c r="F50" s="2"/>
      <c r="G50" s="2"/>
      <c r="H50" s="2"/>
      <c r="I50" s="180"/>
    </row>
    <row r="51" spans="1:9" ht="26.2" customHeight="1">
      <c r="A51" s="2"/>
      <c r="B51" s="2"/>
      <c r="C51" s="2"/>
      <c r="D51" s="2"/>
      <c r="E51" s="2"/>
      <c r="F51" s="2"/>
      <c r="G51" s="2"/>
      <c r="H51" s="2"/>
      <c r="I51" s="180"/>
    </row>
    <row r="52" spans="1:9" ht="26.2" customHeight="1">
      <c r="A52" s="2"/>
      <c r="B52" s="2"/>
      <c r="C52" s="2"/>
      <c r="D52" s="2"/>
      <c r="E52" s="2"/>
      <c r="F52" s="2"/>
      <c r="G52" s="2"/>
      <c r="H52" s="2"/>
      <c r="I52" s="180"/>
    </row>
    <row r="53" spans="1:9" ht="26.2" customHeight="1">
      <c r="A53" s="2"/>
      <c r="B53" s="2"/>
      <c r="C53" s="2"/>
      <c r="D53" s="2"/>
      <c r="E53" s="2"/>
      <c r="F53" s="2"/>
      <c r="G53" s="2"/>
      <c r="H53" s="2"/>
      <c r="I53" s="180"/>
    </row>
    <row r="54" spans="1:9" ht="26.2" customHeight="1">
      <c r="A54" s="2"/>
      <c r="B54" s="2"/>
      <c r="C54" s="2"/>
      <c r="D54" s="2"/>
      <c r="E54" s="2"/>
      <c r="F54" s="2"/>
      <c r="G54" s="2"/>
      <c r="H54" s="2"/>
      <c r="I54" s="180"/>
    </row>
    <row r="55" spans="1:9" ht="26.2" customHeight="1">
      <c r="A55" s="2"/>
      <c r="B55" s="2"/>
      <c r="C55" s="2"/>
      <c r="D55" s="2"/>
      <c r="E55" s="2"/>
      <c r="F55" s="2"/>
      <c r="G55" s="2"/>
      <c r="H55" s="2"/>
      <c r="I55" s="180"/>
    </row>
    <row r="56" spans="1:9" ht="26.2" customHeight="1">
      <c r="A56" s="2"/>
      <c r="B56" s="2"/>
      <c r="C56" s="2"/>
      <c r="D56" s="2"/>
      <c r="E56" s="2"/>
      <c r="F56" s="2"/>
      <c r="G56" s="2"/>
      <c r="H56" s="2"/>
      <c r="I56" s="180"/>
    </row>
    <row r="57" spans="1:9" ht="26.2" customHeight="1">
      <c r="A57" s="2"/>
      <c r="B57" s="2"/>
      <c r="C57" s="2"/>
      <c r="D57" s="2"/>
      <c r="E57" s="2"/>
      <c r="F57" s="2"/>
      <c r="G57" s="2"/>
      <c r="H57" s="2"/>
      <c r="I57" s="180"/>
    </row>
    <row r="58" spans="1:9" ht="26.2" customHeight="1">
      <c r="A58" s="2"/>
      <c r="B58" s="2"/>
      <c r="C58" s="2"/>
      <c r="D58" s="2"/>
      <c r="E58" s="2"/>
      <c r="F58" s="2"/>
      <c r="G58" s="2"/>
      <c r="H58" s="2"/>
      <c r="I58" s="180"/>
    </row>
    <row r="59" spans="1:9" ht="26.2" customHeight="1">
      <c r="A59" s="2"/>
      <c r="B59" s="2"/>
      <c r="C59" s="2"/>
      <c r="D59" s="2"/>
      <c r="E59" s="2"/>
      <c r="F59" s="2"/>
      <c r="G59" s="2"/>
      <c r="H59" s="2"/>
      <c r="I59" s="180"/>
    </row>
    <row r="60" spans="1:9" ht="26.2" customHeight="1">
      <c r="A60" s="2"/>
      <c r="B60" s="2"/>
      <c r="C60" s="2"/>
      <c r="D60" s="2"/>
      <c r="E60" s="2"/>
      <c r="F60" s="2"/>
      <c r="G60" s="2"/>
      <c r="H60" s="2"/>
      <c r="I60" s="180"/>
    </row>
    <row r="61" spans="1:9" ht="26.2" customHeight="1">
      <c r="A61" s="2"/>
      <c r="B61" s="2"/>
      <c r="C61" s="2"/>
      <c r="D61" s="2"/>
      <c r="E61" s="2"/>
      <c r="F61" s="2"/>
      <c r="G61" s="2"/>
      <c r="H61" s="2"/>
      <c r="I61" s="180"/>
    </row>
    <row r="62" spans="1:9" ht="26.2" customHeight="1">
      <c r="A62" s="2"/>
      <c r="B62" s="2"/>
      <c r="C62" s="2"/>
      <c r="D62" s="2"/>
      <c r="E62" s="2"/>
      <c r="F62" s="2"/>
      <c r="G62" s="2"/>
      <c r="H62" s="2"/>
      <c r="I62" s="180"/>
    </row>
    <row r="63" spans="1:9">
      <c r="A63" s="2"/>
      <c r="B63" s="2"/>
      <c r="C63" s="2"/>
      <c r="D63" s="2"/>
      <c r="E63" s="2"/>
      <c r="F63" s="2"/>
      <c r="G63" s="2"/>
      <c r="H63" s="2"/>
      <c r="I63" s="180"/>
    </row>
    <row r="64" spans="1:9">
      <c r="A64" s="2"/>
      <c r="B64" s="2"/>
      <c r="C64" s="2"/>
      <c r="D64" s="2"/>
      <c r="E64" s="2"/>
      <c r="F64" s="2"/>
      <c r="G64" s="2"/>
      <c r="H64" s="2"/>
      <c r="I64" s="180"/>
    </row>
    <row r="65" spans="1:9">
      <c r="A65" s="2"/>
      <c r="B65" s="2"/>
      <c r="C65" s="2"/>
      <c r="D65" s="2"/>
      <c r="E65" s="2"/>
      <c r="F65" s="2"/>
      <c r="G65" s="2"/>
      <c r="H65" s="2"/>
      <c r="I65" s="180"/>
    </row>
    <row r="66" spans="1:9">
      <c r="A66" s="2"/>
      <c r="B66" s="2"/>
      <c r="C66" s="2"/>
      <c r="D66" s="2"/>
      <c r="E66" s="2"/>
      <c r="F66" s="2"/>
      <c r="G66" s="2"/>
      <c r="H66" s="2"/>
      <c r="I66" s="180"/>
    </row>
    <row r="67" spans="1:9">
      <c r="A67" s="2"/>
      <c r="B67" s="2"/>
      <c r="C67" s="2"/>
      <c r="D67" s="2"/>
      <c r="E67" s="2"/>
      <c r="F67" s="2"/>
      <c r="G67" s="2"/>
      <c r="H67" s="2"/>
      <c r="I67" s="180"/>
    </row>
    <row r="68" spans="1:9">
      <c r="A68" s="2"/>
      <c r="B68" s="2"/>
      <c r="C68" s="2"/>
      <c r="D68" s="2"/>
      <c r="E68" s="2"/>
      <c r="F68" s="2"/>
      <c r="G68" s="2"/>
      <c r="H68" s="2"/>
      <c r="I68" s="180"/>
    </row>
    <row r="69" spans="1:9">
      <c r="A69" s="2"/>
      <c r="B69" s="2"/>
      <c r="C69" s="2"/>
      <c r="D69" s="2"/>
      <c r="E69" s="2"/>
      <c r="F69" s="2"/>
      <c r="G69" s="2"/>
      <c r="H69" s="2"/>
      <c r="I69" s="180"/>
    </row>
    <row r="70" spans="1:9">
      <c r="A70" s="2"/>
      <c r="B70" s="2"/>
      <c r="C70" s="2"/>
      <c r="D70" s="2"/>
      <c r="E70" s="2"/>
      <c r="F70" s="2"/>
      <c r="G70" s="2"/>
      <c r="H70" s="2"/>
      <c r="I70" s="180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25" defaultRowHeight="21.8" customHeight="1"/>
  <cols>
    <col min="1" max="1" width="9.125" style="1"/>
    <col min="2" max="2" width="41.875" style="1" customWidth="1"/>
    <col min="3" max="3" width="12.375" style="1" customWidth="1"/>
    <col min="4" max="4" width="9.75" style="2" bestFit="1" customWidth="1"/>
    <col min="5" max="5" width="9.75" style="2" customWidth="1"/>
    <col min="6" max="6" width="12.375" style="2" customWidth="1"/>
    <col min="7" max="7" width="4.625" style="2" customWidth="1"/>
    <col min="8" max="8" width="3.875" style="1" customWidth="1"/>
    <col min="9" max="11" width="10.75" style="1" customWidth="1"/>
    <col min="12" max="22" width="9.125" style="1"/>
    <col min="23" max="23" width="3.75" style="1" customWidth="1"/>
    <col min="24" max="24" width="4" style="1" customWidth="1"/>
    <col min="25" max="16384" width="9.125" style="1"/>
  </cols>
  <sheetData>
    <row r="1" spans="2:23" ht="21.8" customHeight="1">
      <c r="J1" s="73" t="s">
        <v>87</v>
      </c>
    </row>
    <row r="2" spans="2:23" ht="21.8" customHeight="1" thickBot="1">
      <c r="P2" s="13"/>
      <c r="Q2" s="98"/>
    </row>
    <row r="3" spans="2:23" ht="26.2">
      <c r="H3" s="488" t="s">
        <v>116</v>
      </c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90"/>
    </row>
    <row r="4" spans="2:23" ht="21.8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8" customHeight="1" thickBot="1">
      <c r="B5" s="491" t="s">
        <v>107</v>
      </c>
      <c r="C5" s="492"/>
      <c r="D5" s="492"/>
      <c r="E5" s="492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8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0.95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8" customHeight="1">
      <c r="B8" s="26" t="s">
        <v>74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8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8" customHeight="1" thickBot="1">
      <c r="B10" s="29" t="s">
        <v>76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8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8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8" customHeight="1" thickBot="1">
      <c r="B13" s="491" t="s">
        <v>108</v>
      </c>
      <c r="C13" s="492"/>
      <c r="D13" s="492"/>
      <c r="E13" s="492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8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8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8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8" customHeight="1">
      <c r="B17" s="32" t="s">
        <v>75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8" customHeight="1" thickBot="1">
      <c r="B18" s="29" t="s">
        <v>29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8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8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8" customHeight="1" thickBot="1">
      <c r="B21" s="493" t="s">
        <v>109</v>
      </c>
      <c r="C21" s="494"/>
      <c r="D21" s="494"/>
      <c r="E21" s="494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8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8" customHeight="1">
      <c r="B23" s="26" t="s">
        <v>84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8" customHeight="1">
      <c r="B24" s="26" t="s">
        <v>51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8" customHeight="1" thickBot="1">
      <c r="B25" s="29" t="s">
        <v>45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8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8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8" customHeight="1" thickBot="1">
      <c r="B28" s="493" t="s">
        <v>110</v>
      </c>
      <c r="C28" s="494"/>
      <c r="D28" s="494"/>
      <c r="E28" s="494"/>
      <c r="F28" s="17"/>
      <c r="G28" s="17"/>
    </row>
    <row r="29" spans="2:23" ht="21.8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8" customHeight="1">
      <c r="B30" s="36" t="s">
        <v>42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8" customHeight="1">
      <c r="B31" s="36" t="s">
        <v>83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8" customHeight="1">
      <c r="B32" s="36" t="s">
        <v>43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8" customHeight="1">
      <c r="B33" s="36" t="s">
        <v>44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8" customHeight="1" thickBot="1">
      <c r="B34" s="37" t="s">
        <v>60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8" customHeight="1">
      <c r="C35" s="15"/>
      <c r="D35" s="33"/>
      <c r="E35" s="33"/>
      <c r="F35" s="33"/>
      <c r="G35" s="33"/>
      <c r="M35" s="1" t="s">
        <v>112</v>
      </c>
    </row>
    <row r="36" spans="1:22" ht="21.8" customHeight="1">
      <c r="D36" s="117"/>
      <c r="E36" s="117"/>
    </row>
    <row r="37" spans="1:22" ht="21.8" customHeight="1">
      <c r="B37" s="8"/>
      <c r="C37" s="98"/>
      <c r="R37" s="8"/>
    </row>
    <row r="39" spans="1:22" ht="21.8" customHeight="1">
      <c r="A39" s="1" t="s">
        <v>101</v>
      </c>
    </row>
    <row r="44" spans="1:22" ht="21.8" customHeight="1">
      <c r="V44" s="1" t="s">
        <v>102</v>
      </c>
    </row>
    <row r="53" spans="12:12" ht="21.8" customHeight="1">
      <c r="L53" s="97"/>
    </row>
    <row r="54" spans="12:12" ht="21.8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5" defaultRowHeight="20.149999999999999" customHeight="1"/>
  <cols>
    <col min="1" max="1" width="18.125" style="83" customWidth="1"/>
    <col min="2" max="2" width="37.375" style="1" customWidth="1"/>
    <col min="3" max="3" width="18" style="1" hidden="1" customWidth="1"/>
    <col min="4" max="4" width="18.875" style="1" hidden="1" customWidth="1"/>
    <col min="5" max="6" width="18.875" style="1" customWidth="1"/>
    <col min="7" max="16384" width="15.75" style="1"/>
  </cols>
  <sheetData>
    <row r="5" spans="1:9" ht="29.95" customHeight="1" thickBot="1">
      <c r="B5" s="205"/>
      <c r="C5" s="205"/>
      <c r="D5" s="205"/>
      <c r="E5" s="495" t="s">
        <v>113</v>
      </c>
      <c r="F5" s="495"/>
      <c r="G5" s="63"/>
    </row>
    <row r="6" spans="1:9" ht="27.85" customHeight="1">
      <c r="A6" s="213" t="s">
        <v>90</v>
      </c>
      <c r="B6" s="206"/>
      <c r="C6" s="207">
        <v>1391</v>
      </c>
      <c r="D6" s="208">
        <v>1392</v>
      </c>
      <c r="E6" s="105">
        <v>1393</v>
      </c>
      <c r="F6" s="106">
        <v>1394</v>
      </c>
      <c r="G6" s="8" t="s">
        <v>79</v>
      </c>
    </row>
    <row r="7" spans="1:9" ht="36.85" customHeight="1">
      <c r="A7" s="214">
        <v>61808</v>
      </c>
      <c r="B7" s="209" t="s">
        <v>88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85" customHeight="1">
      <c r="A8" s="214">
        <v>44777</v>
      </c>
      <c r="B8" s="210" t="s">
        <v>89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4">
        <v>10964</v>
      </c>
      <c r="B9" s="210" t="s">
        <v>66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4">
        <v>15120</v>
      </c>
      <c r="B10" s="210" t="s">
        <v>80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8" customHeight="1">
      <c r="A11" s="215">
        <v>78929.756024759001</v>
      </c>
      <c r="B11" s="210" t="s">
        <v>68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8" customHeight="1">
      <c r="A12" s="216">
        <f>+A7*A9/1000</f>
        <v>677662.91200000001</v>
      </c>
      <c r="B12" s="211" t="s">
        <v>78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8" customHeight="1" thickBot="1">
      <c r="A13" s="216">
        <f>A8*A10/1000</f>
        <v>677028.24</v>
      </c>
      <c r="B13" s="210" t="s">
        <v>77</v>
      </c>
      <c r="C13" s="92">
        <f>C8*C10/1000</f>
        <v>478378.13900000002</v>
      </c>
      <c r="D13" s="102">
        <f>D8*D10/1000</f>
        <v>491301.51</v>
      </c>
      <c r="E13" s="204">
        <f>E8*E10/1000</f>
        <v>0</v>
      </c>
      <c r="F13" s="112">
        <f>F8*F10/1000</f>
        <v>395074.54</v>
      </c>
      <c r="G13" s="84"/>
    </row>
    <row r="14" spans="1:9" ht="32.25" customHeight="1" thickBot="1">
      <c r="A14" s="217">
        <f>+A11/A12*100</f>
        <v>11.647347763479049</v>
      </c>
      <c r="B14" s="212" t="s">
        <v>67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3.6" hidden="1" thickBot="1">
      <c r="B15" s="38" t="s">
        <v>67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8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49999999999999" customHeight="1">
      <c r="B17" s="20"/>
      <c r="E17" s="96">
        <f>E16+E11</f>
        <v>68695.064044348008</v>
      </c>
      <c r="F17" s="96">
        <f>F16+F11</f>
        <v>94869.332486967003</v>
      </c>
    </row>
    <row r="18" spans="2:7" ht="20.149999999999999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49999999999999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25" defaultRowHeight="15.75"/>
  <cols>
    <col min="1" max="1" width="9.125" style="1"/>
    <col min="2" max="2" width="4.25" style="1" customWidth="1"/>
    <col min="3" max="3" width="10.25" style="1" customWidth="1"/>
    <col min="4" max="4" width="11.625" style="1" bestFit="1" customWidth="1"/>
    <col min="5" max="5" width="12.875" style="1" hidden="1" customWidth="1"/>
    <col min="6" max="6" width="21.375" style="52" hidden="1" customWidth="1"/>
    <col min="7" max="7" width="12.875" style="1" hidden="1" customWidth="1"/>
    <col min="8" max="8" width="23" style="52" hidden="1" customWidth="1"/>
    <col min="9" max="9" width="12.875" style="1" hidden="1" customWidth="1"/>
    <col min="10" max="10" width="21.75" style="1" hidden="1" customWidth="1"/>
    <col min="11" max="11" width="12.875" style="1" hidden="1" customWidth="1"/>
    <col min="12" max="12" width="14.375" style="1" hidden="1" customWidth="1"/>
    <col min="13" max="13" width="9" style="1" hidden="1" customWidth="1"/>
    <col min="14" max="14" width="12.875" style="1" hidden="1" customWidth="1"/>
    <col min="15" max="15" width="14.625" style="1" hidden="1" customWidth="1"/>
    <col min="16" max="16" width="7.875" style="1" hidden="1" customWidth="1"/>
    <col min="17" max="17" width="13.75" style="1" customWidth="1"/>
    <col min="18" max="18" width="14.25" style="1" customWidth="1"/>
    <col min="19" max="19" width="9" style="1" customWidth="1"/>
    <col min="20" max="20" width="13.75" style="1" customWidth="1"/>
    <col min="21" max="21" width="10.375" style="1" customWidth="1"/>
    <col min="22" max="22" width="13.75" style="1" customWidth="1"/>
    <col min="23" max="23" width="12.375" style="1" customWidth="1"/>
    <col min="24" max="24" width="9.125" style="1"/>
    <col min="25" max="26" width="15.625" style="1" customWidth="1"/>
    <col min="27" max="27" width="8.125" style="1" customWidth="1"/>
    <col min="28" max="28" width="15.625" style="1" customWidth="1"/>
    <col min="29" max="16384" width="9.1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6.85" thickBot="1">
      <c r="F3" s="53"/>
      <c r="H3" s="54"/>
      <c r="I3" s="54"/>
      <c r="J3" s="54"/>
      <c r="K3" s="54"/>
      <c r="L3" s="54"/>
      <c r="P3" s="54"/>
      <c r="S3" s="54"/>
      <c r="V3" s="54" t="s">
        <v>48</v>
      </c>
    </row>
    <row r="4" spans="3:28" s="2" customFormat="1" ht="29.3" customHeight="1" thickBot="1">
      <c r="C4" s="510" t="s">
        <v>70</v>
      </c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2"/>
      <c r="W4" s="510"/>
      <c r="X4" s="511"/>
      <c r="Y4" s="512"/>
      <c r="Z4" s="186"/>
      <c r="AA4" s="187"/>
      <c r="AB4" s="188"/>
    </row>
    <row r="5" spans="3:28" s="19" customFormat="1" ht="24.05" customHeight="1">
      <c r="C5" s="42"/>
      <c r="D5" s="43"/>
      <c r="E5" s="64">
        <v>1386</v>
      </c>
      <c r="F5" s="74" t="s">
        <v>71</v>
      </c>
      <c r="G5" s="64">
        <v>1387</v>
      </c>
      <c r="H5" s="75" t="s">
        <v>71</v>
      </c>
      <c r="I5" s="43">
        <v>1388</v>
      </c>
      <c r="J5" s="75" t="s">
        <v>71</v>
      </c>
      <c r="K5" s="64">
        <v>1389</v>
      </c>
      <c r="L5" s="74" t="s">
        <v>71</v>
      </c>
      <c r="M5" s="76"/>
      <c r="N5" s="64">
        <v>1390</v>
      </c>
      <c r="O5" s="74" t="s">
        <v>71</v>
      </c>
      <c r="P5" s="76"/>
      <c r="Q5" s="64">
        <v>1391</v>
      </c>
      <c r="R5" s="74" t="s">
        <v>71</v>
      </c>
      <c r="S5" s="76"/>
      <c r="T5" s="64">
        <v>1392</v>
      </c>
      <c r="U5" s="74" t="s">
        <v>71</v>
      </c>
      <c r="V5" s="76"/>
      <c r="W5" s="64">
        <v>1393</v>
      </c>
      <c r="X5" s="74" t="s">
        <v>71</v>
      </c>
      <c r="Y5" s="76"/>
      <c r="Z5" s="64">
        <v>1394</v>
      </c>
      <c r="AA5" s="196" t="s">
        <v>71</v>
      </c>
      <c r="AB5" s="197"/>
    </row>
    <row r="6" spans="3:28" s="19" customFormat="1" ht="24.05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8"/>
      <c r="AB6" s="199"/>
    </row>
    <row r="7" spans="3:28" ht="24.05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06">
        <f t="shared" ref="L7:L18" si="3">K7-$I$18</f>
        <v>18.970000000001164</v>
      </c>
      <c r="M7" s="507"/>
      <c r="N7" s="58">
        <v>39166.241000000002</v>
      </c>
      <c r="O7" s="506">
        <f>N7-K18</f>
        <v>0</v>
      </c>
      <c r="P7" s="507"/>
      <c r="Q7" s="58">
        <v>39177.095000000001</v>
      </c>
      <c r="R7" s="506">
        <f>Q7-N18</f>
        <v>0</v>
      </c>
      <c r="S7" s="507"/>
      <c r="T7" s="58">
        <v>39157.868000000002</v>
      </c>
      <c r="U7" s="506">
        <f>T7-Q18</f>
        <v>0</v>
      </c>
      <c r="V7" s="507"/>
      <c r="W7" s="58">
        <v>39157.868000000002</v>
      </c>
      <c r="X7" s="506">
        <f>W7-T18</f>
        <v>0</v>
      </c>
      <c r="Y7" s="507"/>
      <c r="Z7" s="193">
        <v>39158.11</v>
      </c>
      <c r="AA7" s="502">
        <f>Z7-W18</f>
        <v>0</v>
      </c>
      <c r="AB7" s="503"/>
    </row>
    <row r="8" spans="3:28" ht="24.05" customHeight="1">
      <c r="C8" s="5" t="s">
        <v>40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06">
        <f t="shared" si="3"/>
        <v>299.05000000000291</v>
      </c>
      <c r="M8" s="507"/>
      <c r="N8" s="58">
        <v>39166.241000000002</v>
      </c>
      <c r="O8" s="506">
        <f>N8-K18</f>
        <v>0</v>
      </c>
      <c r="P8" s="507"/>
      <c r="Q8" s="60">
        <v>39157.868000000002</v>
      </c>
      <c r="R8" s="506">
        <f>Q8-N18</f>
        <v>-19.226999999998952</v>
      </c>
      <c r="S8" s="507"/>
      <c r="T8" s="60">
        <v>39157.868000000002</v>
      </c>
      <c r="U8" s="506">
        <f>T8-Q18</f>
        <v>0</v>
      </c>
      <c r="V8" s="507"/>
      <c r="W8" s="60">
        <v>39157.868000000002</v>
      </c>
      <c r="X8" s="506">
        <f>W8-T18</f>
        <v>0</v>
      </c>
      <c r="Y8" s="507"/>
      <c r="Z8" s="193">
        <v>39158.11</v>
      </c>
      <c r="AA8" s="502">
        <f>Z8-W18</f>
        <v>0</v>
      </c>
      <c r="AB8" s="503"/>
    </row>
    <row r="9" spans="3:28" ht="24.05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06">
        <f t="shared" si="3"/>
        <v>554.66599999999744</v>
      </c>
      <c r="M9" s="507"/>
      <c r="N9" s="58">
        <v>39162.794000000002</v>
      </c>
      <c r="O9" s="506">
        <f>N9-K18</f>
        <v>-3.4470000000001164</v>
      </c>
      <c r="P9" s="507"/>
      <c r="Q9" s="60">
        <v>39157.868000000002</v>
      </c>
      <c r="R9" s="502">
        <f>Q9-N18</f>
        <v>-19.226999999998952</v>
      </c>
      <c r="S9" s="503"/>
      <c r="T9" s="60">
        <v>39157.868000000002</v>
      </c>
      <c r="U9" s="502">
        <f>T9-Q18</f>
        <v>0</v>
      </c>
      <c r="V9" s="503"/>
      <c r="W9" s="60">
        <v>39157.868000000002</v>
      </c>
      <c r="X9" s="502">
        <f>W9-T18</f>
        <v>0</v>
      </c>
      <c r="Y9" s="503"/>
      <c r="Z9" s="193">
        <v>39158.11</v>
      </c>
      <c r="AA9" s="502">
        <f>Z9-W18</f>
        <v>0</v>
      </c>
      <c r="AB9" s="503"/>
    </row>
    <row r="10" spans="3:28" ht="24.05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06">
        <f t="shared" si="3"/>
        <v>574.13999999999942</v>
      </c>
      <c r="M10" s="507"/>
      <c r="N10" s="60">
        <v>39162.794000000002</v>
      </c>
      <c r="O10" s="506">
        <f>N10-K18</f>
        <v>-3.4470000000001164</v>
      </c>
      <c r="P10" s="507"/>
      <c r="Q10" s="60">
        <v>39157.868000000002</v>
      </c>
      <c r="R10" s="502">
        <f>Q10-N18</f>
        <v>-19.226999999998952</v>
      </c>
      <c r="S10" s="503"/>
      <c r="T10" s="60">
        <v>39157.868000000002</v>
      </c>
      <c r="U10" s="502">
        <f>T10-Q18</f>
        <v>0</v>
      </c>
      <c r="V10" s="503"/>
      <c r="W10" s="60">
        <v>39157.868000000002</v>
      </c>
      <c r="X10" s="502">
        <f>W10-T18</f>
        <v>0</v>
      </c>
      <c r="Y10" s="503"/>
      <c r="Z10" s="194"/>
      <c r="AA10" s="189"/>
      <c r="AB10" s="190"/>
    </row>
    <row r="11" spans="3:28" ht="24.05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06">
        <f t="shared" si="3"/>
        <v>598.65800000000309</v>
      </c>
      <c r="M11" s="507"/>
      <c r="N11" s="58">
        <v>39161.991999999998</v>
      </c>
      <c r="O11" s="506">
        <f>N11-K18</f>
        <v>-4.2490000000034343</v>
      </c>
      <c r="P11" s="507"/>
      <c r="Q11" s="60">
        <v>39157.868000000002</v>
      </c>
      <c r="R11" s="502">
        <f>Q11-N18</f>
        <v>-19.226999999998952</v>
      </c>
      <c r="S11" s="503"/>
      <c r="T11" s="60">
        <v>39157.868000000002</v>
      </c>
      <c r="U11" s="502">
        <f>T11-Q18</f>
        <v>0</v>
      </c>
      <c r="V11" s="503"/>
      <c r="W11" s="60">
        <v>39157.868000000002</v>
      </c>
      <c r="X11" s="502">
        <f>W11-T18</f>
        <v>0</v>
      </c>
      <c r="Y11" s="503"/>
      <c r="Z11" s="194"/>
      <c r="AA11" s="189"/>
      <c r="AB11" s="190"/>
    </row>
    <row r="12" spans="3:28" ht="24.05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06">
        <f t="shared" si="3"/>
        <v>587.67900000000373</v>
      </c>
      <c r="M12" s="507"/>
      <c r="N12" s="58">
        <v>39161.991999999998</v>
      </c>
      <c r="O12" s="506">
        <f t="shared" ref="O12:O17" si="4">N12-$K$18</f>
        <v>-4.2490000000034343</v>
      </c>
      <c r="P12" s="507"/>
      <c r="Q12" s="60">
        <v>39157.868000000002</v>
      </c>
      <c r="R12" s="502">
        <f t="shared" ref="R12:R18" si="5">Q12-$N$18</f>
        <v>-19.226999999998952</v>
      </c>
      <c r="S12" s="503"/>
      <c r="T12" s="60">
        <v>39157.868000000002</v>
      </c>
      <c r="U12" s="502">
        <f>T12-Q18</f>
        <v>0</v>
      </c>
      <c r="V12" s="503"/>
      <c r="W12" s="60">
        <v>39157.868000000002</v>
      </c>
      <c r="X12" s="502">
        <f>W12-T18</f>
        <v>0</v>
      </c>
      <c r="Y12" s="503"/>
      <c r="Z12" s="194"/>
      <c r="AA12" s="189"/>
      <c r="AB12" s="190"/>
    </row>
    <row r="13" spans="3:28" ht="24.05" customHeight="1">
      <c r="C13" s="5" t="s">
        <v>72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06">
        <f t="shared" si="3"/>
        <v>810.14800000000105</v>
      </c>
      <c r="M13" s="507"/>
      <c r="N13" s="58">
        <v>39161.991999999998</v>
      </c>
      <c r="O13" s="506">
        <f t="shared" si="4"/>
        <v>-4.2490000000034343</v>
      </c>
      <c r="P13" s="507"/>
      <c r="Q13" s="60">
        <v>39157.868000000002</v>
      </c>
      <c r="R13" s="502">
        <f t="shared" si="5"/>
        <v>-19.226999999998952</v>
      </c>
      <c r="S13" s="503"/>
      <c r="T13" s="60">
        <v>39157.868000000002</v>
      </c>
      <c r="U13" s="502">
        <f>T13-Q18</f>
        <v>0</v>
      </c>
      <c r="V13" s="503"/>
      <c r="W13" s="60">
        <v>39157.868000000002</v>
      </c>
      <c r="X13" s="502">
        <f>W13-T18</f>
        <v>0</v>
      </c>
      <c r="Y13" s="503"/>
      <c r="Z13" s="194"/>
      <c r="AA13" s="189"/>
      <c r="AB13" s="190"/>
    </row>
    <row r="14" spans="3:28" ht="24.05" customHeight="1">
      <c r="C14" s="5" t="s">
        <v>73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06">
        <f t="shared" si="3"/>
        <v>1138.7510000000038</v>
      </c>
      <c r="M14" s="507"/>
      <c r="N14" s="58">
        <v>39161.991999999998</v>
      </c>
      <c r="O14" s="506">
        <f t="shared" si="4"/>
        <v>-4.2490000000034343</v>
      </c>
      <c r="P14" s="507"/>
      <c r="Q14" s="60">
        <v>39157.868000000002</v>
      </c>
      <c r="R14" s="502">
        <f t="shared" si="5"/>
        <v>-19.226999999998952</v>
      </c>
      <c r="S14" s="503"/>
      <c r="T14" s="60">
        <v>39157.868000000002</v>
      </c>
      <c r="U14" s="502">
        <f>T14-Q18</f>
        <v>0</v>
      </c>
      <c r="V14" s="503"/>
      <c r="W14" s="60">
        <v>39157.868000000002</v>
      </c>
      <c r="X14" s="502">
        <f>W14-T18</f>
        <v>0</v>
      </c>
      <c r="Y14" s="503"/>
      <c r="Z14" s="194"/>
      <c r="AA14" s="189"/>
      <c r="AB14" s="190"/>
    </row>
    <row r="15" spans="3:28" ht="24.05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06">
        <f t="shared" si="3"/>
        <v>1150.1410000000033</v>
      </c>
      <c r="M15" s="507"/>
      <c r="N15" s="58">
        <v>39159.938999999998</v>
      </c>
      <c r="O15" s="506">
        <f t="shared" si="4"/>
        <v>-6.3020000000033178</v>
      </c>
      <c r="P15" s="507"/>
      <c r="Q15" s="60">
        <v>39157.868000000002</v>
      </c>
      <c r="R15" s="502">
        <f>Q15-$N$18</f>
        <v>-19.226999999998952</v>
      </c>
      <c r="S15" s="503"/>
      <c r="T15" s="60">
        <v>39157.868000000002</v>
      </c>
      <c r="U15" s="502">
        <f>T15-Q18</f>
        <v>0</v>
      </c>
      <c r="V15" s="503"/>
      <c r="W15" s="60">
        <v>39157.868000000002</v>
      </c>
      <c r="X15" s="502">
        <f>W15-T18</f>
        <v>0</v>
      </c>
      <c r="Y15" s="503"/>
      <c r="Z15" s="194"/>
      <c r="AA15" s="189"/>
      <c r="AB15" s="190"/>
    </row>
    <row r="16" spans="3:28" ht="24.05" customHeight="1">
      <c r="C16" s="5" t="s">
        <v>65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502">
        <f t="shared" si="5"/>
        <v>-19.226999999998952</v>
      </c>
      <c r="S16" s="503"/>
      <c r="T16" s="60">
        <v>39157.868000000002</v>
      </c>
      <c r="U16" s="502">
        <f>T16-Q18</f>
        <v>0</v>
      </c>
      <c r="V16" s="503"/>
      <c r="W16" s="60">
        <v>39157.868000000002</v>
      </c>
      <c r="X16" s="502">
        <f>W16-T18</f>
        <v>0</v>
      </c>
      <c r="Y16" s="503"/>
      <c r="Z16" s="194"/>
      <c r="AA16" s="189"/>
      <c r="AB16" s="190"/>
    </row>
    <row r="17" spans="3:28" ht="24.05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502">
        <f t="shared" si="5"/>
        <v>-19.226999999998952</v>
      </c>
      <c r="S17" s="503"/>
      <c r="T17" s="58">
        <v>39157.868000000002</v>
      </c>
      <c r="U17" s="502">
        <f>T17-Q18</f>
        <v>0</v>
      </c>
      <c r="V17" s="503"/>
      <c r="W17" s="58">
        <v>39157.868000000002</v>
      </c>
      <c r="X17" s="502">
        <f>W17-T18</f>
        <v>0</v>
      </c>
      <c r="Y17" s="503"/>
      <c r="Z17" s="194"/>
      <c r="AA17" s="189"/>
      <c r="AB17" s="190"/>
    </row>
    <row r="18" spans="3:28" ht="24.05" customHeight="1" thickBot="1">
      <c r="C18" s="21" t="s">
        <v>69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04">
        <f t="shared" si="5"/>
        <v>-19.226999999998952</v>
      </c>
      <c r="S18" s="505"/>
      <c r="T18" s="71">
        <v>39157.868000000002</v>
      </c>
      <c r="U18" s="504">
        <f>T18-$N$18</f>
        <v>-19.226999999998952</v>
      </c>
      <c r="V18" s="505"/>
      <c r="W18" s="71">
        <v>39158.11</v>
      </c>
      <c r="X18" s="504">
        <f>W18-$N$18</f>
        <v>-18.985000000000582</v>
      </c>
      <c r="Y18" s="505"/>
      <c r="Z18" s="195"/>
      <c r="AA18" s="191"/>
      <c r="AB18" s="192"/>
    </row>
    <row r="19" spans="3:28" s="2" customFormat="1" ht="24.05" customHeight="1">
      <c r="F19" s="3"/>
      <c r="H19" s="3"/>
    </row>
    <row r="20" spans="3:28" s="2" customFormat="1" ht="24.05" customHeight="1">
      <c r="C20" s="55"/>
      <c r="D20" s="55"/>
      <c r="E20" s="55"/>
      <c r="F20" s="55"/>
      <c r="G20" s="55"/>
      <c r="H20" s="55"/>
      <c r="O20" s="509"/>
      <c r="P20" s="509"/>
      <c r="R20" s="509"/>
      <c r="S20" s="509"/>
      <c r="U20" s="496" t="s">
        <v>46</v>
      </c>
      <c r="V20" s="497"/>
    </row>
    <row r="21" spans="3:28" s="2" customFormat="1" ht="24.05" customHeight="1">
      <c r="C21" s="55"/>
      <c r="D21" s="55"/>
      <c r="E21" s="55"/>
      <c r="F21" s="55"/>
      <c r="G21" s="55"/>
      <c r="H21" s="55"/>
      <c r="O21" s="509"/>
      <c r="P21" s="509"/>
      <c r="R21" s="509"/>
      <c r="S21" s="509"/>
      <c r="U21" s="498" t="s">
        <v>47</v>
      </c>
      <c r="V21" s="499"/>
    </row>
    <row r="22" spans="3:28" s="2" customFormat="1" ht="24.05" customHeight="1">
      <c r="C22" s="55"/>
      <c r="D22" s="55"/>
      <c r="E22" s="55"/>
      <c r="F22" s="55"/>
      <c r="G22" s="55"/>
      <c r="H22" s="55"/>
      <c r="O22" s="508"/>
      <c r="P22" s="508"/>
      <c r="R22" s="508"/>
      <c r="S22" s="508"/>
      <c r="U22" s="500" t="s">
        <v>104</v>
      </c>
      <c r="V22" s="501"/>
    </row>
    <row r="23" spans="3:28" s="2" customFormat="1" ht="24.05" customHeight="1">
      <c r="C23" s="55"/>
      <c r="D23" s="55"/>
      <c r="E23" s="55"/>
      <c r="F23" s="55"/>
      <c r="G23" s="55"/>
      <c r="H23" s="55"/>
    </row>
    <row r="24" spans="3:28" s="2" customFormat="1" ht="24.05" customHeight="1">
      <c r="F24" s="3"/>
      <c r="H24" s="3"/>
    </row>
    <row r="25" spans="3:28" s="2" customFormat="1" ht="24.05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4.049999999999997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جدول 1</vt:lpstr>
      <vt:lpstr>جدول 2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1'!Print_Area</vt:lpstr>
      <vt:lpstr>'جدول 2'!Print_Area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2024-06-29T10:15:22Z</cp:lastPrinted>
  <dcterms:created xsi:type="dcterms:W3CDTF">2008-06-02T07:26:13Z</dcterms:created>
  <dcterms:modified xsi:type="dcterms:W3CDTF">2025-09-08T08:29:24Z</dcterms:modified>
</cp:coreProperties>
</file>