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ThisWorkbook"/>
  <mc:AlternateContent xmlns:mc="http://schemas.openxmlformats.org/markup-compatibility/2006">
    <mc:Choice Requires="x15">
      <x15ac:absPath xmlns:x15ac="http://schemas.microsoft.com/office/spreadsheetml/2010/11/ac" url="X:\گزيده آمارها\گزیده 1405\Capital Market\خرداد\سه ماهه\"/>
    </mc:Choice>
  </mc:AlternateContent>
  <xr:revisionPtr revIDLastSave="0" documentId="13_ncr:1_{3D4A76EB-6CF6-468F-B96F-23E373D2BEDA}" xr6:coauthVersionLast="47" xr6:coauthVersionMax="47" xr10:uidLastSave="{00000000-0000-0000-0000-000000000000}"/>
  <bookViews>
    <workbookView xWindow="-120" yWindow="-120" windowWidth="29040" windowHeight="15720" tabRatio="603" activeTab="1" xr2:uid="{00000000-000D-0000-FFFF-FFFF00000000}"/>
  </bookViews>
  <sheets>
    <sheet name="شاخص فعالیت " sheetId="4" r:id="rId1"/>
    <sheet name="اوراق مالی اسلامی" sheetId="5" r:id="rId2"/>
  </sheets>
  <externalReferences>
    <externalReference r:id="rId3"/>
    <externalReference r:id="rId4"/>
  </externalReferences>
  <definedNames>
    <definedName name="ben">#REF!</definedName>
    <definedName name="bene">#REF!</definedName>
    <definedName name="benef">#REF!</definedName>
    <definedName name="benefit">#REF!</definedName>
    <definedName name="benefit1">#REF!</definedName>
    <definedName name="benefit2">#REF!</definedName>
    <definedName name="benefit3">#REF!</definedName>
    <definedName name="benefit4">#REF!</definedName>
    <definedName name="benefit5">#REF!</definedName>
    <definedName name="benefit6">#REF!</definedName>
    <definedName name="benefit7">#REF!</definedName>
    <definedName name="benefit8">#REF!</definedName>
    <definedName name="benefit9">#REF!</definedName>
    <definedName name="_xlnm.Print_Area" localSheetId="0">'شاخص فعالیت '!$A$2:$L$30</definedName>
    <definedName name="published">#REF!</definedName>
    <definedName name="purchace">#REF!</definedName>
    <definedName name="receiv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3" i="5" l="1"/>
  <c r="J13" i="5" s="1"/>
  <c r="G12" i="5"/>
  <c r="J12" i="5" s="1"/>
  <c r="G10" i="5"/>
  <c r="G9" i="5"/>
  <c r="J9" i="5" s="1"/>
  <c r="G8" i="5"/>
  <c r="G7" i="5"/>
  <c r="F13" i="5"/>
  <c r="F12" i="5"/>
  <c r="I12" i="5" s="1"/>
  <c r="F10" i="5"/>
  <c r="F9" i="5"/>
  <c r="F8" i="5"/>
  <c r="I8" i="5" s="1"/>
  <c r="F7" i="5"/>
  <c r="B13" i="5"/>
  <c r="B12" i="5"/>
  <c r="B6" i="5"/>
  <c r="B9" i="5"/>
  <c r="I13" i="5" l="1"/>
  <c r="I5" i="5"/>
  <c r="I4" i="5"/>
  <c r="F5" i="5"/>
  <c r="E5" i="5"/>
  <c r="G5" i="5"/>
  <c r="F4" i="5"/>
  <c r="E4" i="5"/>
  <c r="C5" i="5"/>
  <c r="C4" i="5"/>
  <c r="B5" i="5"/>
  <c r="J8" i="5" l="1"/>
  <c r="F11" i="5" l="1"/>
  <c r="I11" i="5" s="1"/>
  <c r="F6" i="5"/>
  <c r="C10" i="5"/>
  <c r="F14" i="5" l="1"/>
  <c r="J7" i="5"/>
  <c r="G6" i="5"/>
  <c r="J4" i="5"/>
  <c r="J5" i="5"/>
  <c r="G4" i="5"/>
  <c r="B4" i="5"/>
  <c r="B11" i="5" l="1"/>
  <c r="B14" i="5" s="1"/>
  <c r="J6" i="5" l="1"/>
  <c r="G11" i="5"/>
  <c r="J11" i="5" s="1"/>
  <c r="G14" i="5" l="1"/>
  <c r="J14" i="5" s="1"/>
  <c r="C11" i="5" l="1"/>
  <c r="C6" i="5" l="1"/>
  <c r="C14" i="5" l="1"/>
</calcChain>
</file>

<file path=xl/sharedStrings.xml><?xml version="1.0" encoding="utf-8"?>
<sst xmlns="http://schemas.openxmlformats.org/spreadsheetml/2006/main" count="75" uniqueCount="60">
  <si>
    <t>عنوان</t>
  </si>
  <si>
    <t>سال</t>
  </si>
  <si>
    <t>شاخص کل</t>
  </si>
  <si>
    <t>بورس اوراق بهادار تهران</t>
  </si>
  <si>
    <t xml:space="preserve">ارزش بازار سهام </t>
  </si>
  <si>
    <t>فرابورس</t>
  </si>
  <si>
    <t xml:space="preserve">ارزش بازار سهام  </t>
  </si>
  <si>
    <t>اوراق بدهی دولتی</t>
  </si>
  <si>
    <t>اسناد خزانه اسلامي</t>
  </si>
  <si>
    <t>اوراق سلف موازی استاندارد</t>
  </si>
  <si>
    <t>اوراق مرابحه</t>
  </si>
  <si>
    <t xml:space="preserve">ارزش بازار بدهي </t>
  </si>
  <si>
    <t>شرکتي</t>
  </si>
  <si>
    <t xml:space="preserve">شاخص صکوک </t>
  </si>
  <si>
    <t>دولتي</t>
  </si>
  <si>
    <t>ارزش صندوق هاي قابل معامله (2)</t>
  </si>
  <si>
    <t>اندازه بازار اوراق بهادار (3)</t>
  </si>
  <si>
    <t>مانده اوراق بدهي (1)</t>
  </si>
  <si>
    <t xml:space="preserve">1- مانده اوراق بدهی به ارزش اسمی می‌باشد.                                 </t>
  </si>
  <si>
    <t>شهرداري‌ها</t>
  </si>
  <si>
    <t>شاخص کل هم وزن</t>
  </si>
  <si>
    <t xml:space="preserve">پایان </t>
  </si>
  <si>
    <t>ماه</t>
  </si>
  <si>
    <t>(هزار ميليارد ريال- ميليارد سهم)</t>
  </si>
  <si>
    <t>ـ</t>
  </si>
  <si>
    <t>اوراق مشاركت</t>
  </si>
  <si>
    <t>اوراق قرض الحسنه</t>
  </si>
  <si>
    <t>_</t>
  </si>
  <si>
    <t>درصد تغییرات</t>
  </si>
  <si>
    <t>(1) منظور از اوراق بدهی منتشره در بازار سرمایه، اوراق بدهی عرضه شده در این بازار می‌باشد.</t>
  </si>
  <si>
    <t>اوراق بدهی شهرداری</t>
  </si>
  <si>
    <t>مجموع اوراق بدهی منتشره در بازار سرمایه (1)</t>
  </si>
  <si>
    <t xml:space="preserve"> اوراق بدهی شرکتی </t>
  </si>
  <si>
    <t xml:space="preserve">2- ارزش صندوق‌های قابل معامله شامل ارزش این صندوق در بازارهای بورس اوراق بهادار تهران، فرابورس، بورس کالا و انرژی می‌باشد.                                                                                                                                                  </t>
  </si>
  <si>
    <t xml:space="preserve"> وضعیت انتشار اوراق مالی اسلامی  </t>
  </si>
  <si>
    <t>(هزار میلیارد ریال)</t>
  </si>
  <si>
    <t>پایان سال 1404</t>
  </si>
  <si>
    <r>
      <t>مجموع تامين مالي از طريق بازار سرمايه (4)</t>
    </r>
    <r>
      <rPr>
        <b/>
        <sz val="12"/>
        <rFont val="Aptos Narrow"/>
        <charset val="178"/>
      </rPr>
      <t>▲</t>
    </r>
  </si>
  <si>
    <t>اردیبهشت</t>
  </si>
  <si>
    <t xml:space="preserve">3- اندازه بازار اوراق بهادار شامل مجموع ارزش بازارهای سهام و بدهی در بورس اوراق بهادار تهران و فرابورس ایران به ‌علاوه ارزش صندوق‌های قابل معامله می‌باشد.         </t>
  </si>
  <si>
    <t>Ɵ</t>
  </si>
  <si>
    <t>▲: از ابتدای تیرماه سال 1404، تامین مالی جمعی به انواع ابزارهای تامین مالی بدهی اضافه گردیده است.</t>
  </si>
  <si>
    <t>4- مجموع تامین مالی از طریق بازار سرمایه شامل تاسیس شرکت‌های سهامی عام، عرضه اولیه سهام شرکت‌ها در بورس و فرابورس، افزایش سرمایه از محل آورده نقدی و مطالبات حال‌شده، انواع ابزارهای تامین مالی بدهی (به استثناء اوراق گام) و تامین مالی جمعی می‌باشد.</t>
  </si>
  <si>
    <t>به ماه گذشته</t>
  </si>
  <si>
    <t>اول</t>
  </si>
  <si>
    <t>سه ماهه</t>
  </si>
  <si>
    <t>سه‌ماهه</t>
  </si>
  <si>
    <t>خرداد</t>
  </si>
  <si>
    <t xml:space="preserve">خرداد‌‌ماه 1405 به </t>
  </si>
  <si>
    <t>سه‌ماهه اول 1405 به</t>
  </si>
  <si>
    <t>سه‌ماهه اول 1404</t>
  </si>
  <si>
    <t>#</t>
  </si>
  <si>
    <t xml:space="preserve">يادداشت‌ها: (Ө) محاسبه امكان‌پذير نمي‌باشد. (#) نشان‌دهنده تغییرات بیش از 500 درصد می‌باشد. </t>
  </si>
  <si>
    <t xml:space="preserve">مأخذ: سازمان بورس و اوراق بهادار (گزارش خرداد‌ماه سال 1405) </t>
  </si>
  <si>
    <t>ارزش معاملات سهام</t>
  </si>
  <si>
    <t xml:space="preserve">حجم معاملات سهام </t>
  </si>
  <si>
    <t xml:space="preserve">يادداشت‌ها 1: (#) نشان‌دهنده تغییرات بیش از 500 درصد می‌باشد. </t>
  </si>
  <si>
    <t>یادداشت‌ها 2: در ابتدا لازم به توضیح است با آغاز جنگ رمضان در نهم اسفندماه سال 1404 و متعاقباً تعطیلی بخشی از بازار سرمایه تا تاریخ 28/02/1405، ارقام «شاخص‌کل بورس اوراق بهادار تهران و فرابورس ایران»، «شاخص کل هم‌وزن بورس اوراق بهادار تهران» و «حجم و ارزش معاملات سهام بورس اوراق بهادار تهران» در پایان سال 1404، بر اساس آخرین روز معاملات سهام در سال 1404 (پایان روز ششم اسفندماه) لحاظ شده است. ضمن آنکه، ارقام عملکرد ردیف‌های مذکور در اردیبهشت‌ماه سال جاری، صرفاً مربوط به دو روز کاری 29 و 30 اردیبهشت‌ماه سال 1405 است.
شایان ذکر است سایر شاخص‌های بازار سرمایه همچون «ارزش کل بازار فرابورس ایران»، «ارزش بازار بورس اوراق بهادار تهران و فرابورس ایران»، «ارزش بازار بدهي بورس اوراق بهادار تهران و فرابورس ایران»، «مانده اوراق بدهی»، «مجموع تامین مالی از طریق بازار سرمایه» و «مجموع اوراق بدهی منتشره در بازار سرمايه» طی دوره 09/12/1404 تا 28/02/1405 دارای عملکرد بوده‌اند.</t>
  </si>
  <si>
    <t xml:space="preserve">مأخذ: سازمان بورس و اوراق بهادار (گزارش خرداد‌ماه  1405) </t>
  </si>
  <si>
    <t xml:space="preserve">                 شاخص‌ها و نماگرهای بازار سرمایه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</si>
</sst>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_ ;_ * #,##0.00\-_ ;_ * &quot;-&quot;??_-_ ;_ @_ "/>
    <numFmt numFmtId="164" formatCode="_(* #,##0.00_);_(* \(#,##0.00\);_(* &quot;-&quot;??_);_(@_)"/>
    <numFmt numFmtId="165" formatCode="0.0"/>
    <numFmt numFmtId="166" formatCode="0.0000"/>
  </numFmts>
  <fonts count="17">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0"/>
      <name val="Arial"/>
      <family val="2"/>
    </font>
    <font>
      <sz val="10"/>
      <name val="B Nazanin"/>
      <charset val="178"/>
    </font>
    <font>
      <b/>
      <sz val="10"/>
      <name val="B Nazanin"/>
      <charset val="178"/>
    </font>
    <font>
      <b/>
      <sz val="11"/>
      <name val="B Nazanin"/>
      <charset val="178"/>
    </font>
    <font>
      <b/>
      <sz val="12"/>
      <name val="B Nazanin"/>
      <charset val="178"/>
    </font>
    <font>
      <sz val="12"/>
      <name val="B Nazanin"/>
      <charset val="178"/>
    </font>
    <font>
      <sz val="11"/>
      <name val="B Nazanin"/>
      <charset val="178"/>
    </font>
    <font>
      <sz val="11"/>
      <color theme="1"/>
      <name val="B Nazanin"/>
      <charset val="178"/>
    </font>
    <font>
      <b/>
      <sz val="12"/>
      <color theme="1"/>
      <name val="B Nazanin"/>
      <charset val="178"/>
    </font>
    <font>
      <sz val="12"/>
      <color theme="1"/>
      <name val="B Nazanin"/>
      <charset val="178"/>
    </font>
    <font>
      <b/>
      <sz val="11"/>
      <color theme="1"/>
      <name val="B Nazanin"/>
      <charset val="178"/>
    </font>
    <font>
      <sz val="10"/>
      <color theme="1"/>
      <name val="B Nazanin"/>
      <charset val="178"/>
    </font>
    <font>
      <b/>
      <sz val="12"/>
      <name val="Aptos Narrow"/>
      <charset val="178"/>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21">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
      <left/>
      <right/>
      <top style="medium">
        <color indexed="64"/>
      </top>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s>
  <cellStyleXfs count="11">
    <xf numFmtId="0" fontId="0" fillId="0" borderId="0"/>
    <xf numFmtId="0" fontId="4" fillId="0" borderId="0"/>
    <xf numFmtId="164" fontId="4" fillId="0" borderId="0" applyFont="0" applyFill="0" applyBorder="0" applyAlignment="0" applyProtection="0"/>
    <xf numFmtId="0" fontId="3" fillId="0" borderId="0"/>
    <xf numFmtId="43" fontId="4" fillId="0" borderId="0" applyFont="0" applyFill="0" applyBorder="0" applyAlignment="0" applyProtection="0"/>
    <xf numFmtId="0" fontId="2" fillId="0" borderId="0"/>
    <xf numFmtId="0" fontId="2" fillId="0" borderId="0"/>
    <xf numFmtId="0" fontId="1" fillId="0" borderId="0"/>
    <xf numFmtId="43" fontId="4" fillId="0" borderId="0" applyFont="0" applyFill="0" applyBorder="0" applyAlignment="0" applyProtection="0"/>
    <xf numFmtId="0" fontId="1" fillId="0" borderId="0"/>
    <xf numFmtId="0" fontId="1" fillId="0" borderId="0"/>
  </cellStyleXfs>
  <cellXfs count="130">
    <xf numFmtId="0" fontId="0" fillId="0" borderId="0" xfId="0"/>
    <xf numFmtId="0" fontId="6" fillId="0" borderId="0" xfId="0" applyFont="1" applyFill="1" applyBorder="1" applyAlignment="1">
      <alignment horizontal="center"/>
    </xf>
    <xf numFmtId="0" fontId="8" fillId="0" borderId="0" xfId="0" applyFont="1" applyFill="1" applyBorder="1" applyAlignment="1">
      <alignment horizontal="right" indent="1" readingOrder="2"/>
    </xf>
    <xf numFmtId="0" fontId="9" fillId="0" borderId="0" xfId="0" applyFont="1" applyFill="1" applyBorder="1" applyAlignment="1">
      <alignment horizontal="right" indent="2" readingOrder="2"/>
    </xf>
    <xf numFmtId="0" fontId="6" fillId="0" borderId="3" xfId="3" applyFont="1" applyFill="1" applyBorder="1" applyAlignment="1">
      <alignment horizontal="center"/>
    </xf>
    <xf numFmtId="0" fontId="12" fillId="0" borderId="0" xfId="1" applyFont="1" applyFill="1" applyBorder="1" applyAlignment="1">
      <alignment horizontal="right" vertical="center"/>
    </xf>
    <xf numFmtId="0" fontId="13" fillId="0" borderId="0" xfId="1" applyFont="1" applyFill="1" applyBorder="1" applyAlignment="1">
      <alignment horizontal="right" vertical="center" indent="2"/>
    </xf>
    <xf numFmtId="0" fontId="0" fillId="0" borderId="0" xfId="0"/>
    <xf numFmtId="165" fontId="0" fillId="0" borderId="0" xfId="0" applyNumberFormat="1"/>
    <xf numFmtId="0" fontId="6" fillId="0" borderId="3" xfId="0" applyFont="1" applyFill="1" applyBorder="1" applyAlignment="1">
      <alignment horizontal="center"/>
    </xf>
    <xf numFmtId="0" fontId="6" fillId="0" borderId="1" xfId="0" applyFont="1" applyFill="1" applyBorder="1" applyAlignment="1">
      <alignment horizontal="center"/>
    </xf>
    <xf numFmtId="0" fontId="5" fillId="0" borderId="0" xfId="0" applyFont="1"/>
    <xf numFmtId="0" fontId="8" fillId="0" borderId="3" xfId="0" applyFont="1" applyFill="1" applyBorder="1" applyAlignment="1">
      <alignment horizontal="right" indent="1" readingOrder="2"/>
    </xf>
    <xf numFmtId="0" fontId="8" fillId="0" borderId="2" xfId="0" applyFont="1" applyFill="1" applyBorder="1" applyAlignment="1">
      <alignment horizontal="right" indent="1" readingOrder="2"/>
    </xf>
    <xf numFmtId="165" fontId="5" fillId="0" borderId="2" xfId="0" applyNumberFormat="1" applyFont="1" applyFill="1" applyBorder="1" applyAlignment="1">
      <alignment horizontal="center"/>
    </xf>
    <xf numFmtId="0" fontId="9" fillId="0" borderId="2" xfId="0" applyFont="1" applyFill="1" applyBorder="1" applyAlignment="1">
      <alignment horizontal="right" indent="2" readingOrder="2"/>
    </xf>
    <xf numFmtId="0" fontId="11" fillId="0" borderId="0" xfId="3" applyFont="1"/>
    <xf numFmtId="165" fontId="11" fillId="0" borderId="0" xfId="3" applyNumberFormat="1" applyFont="1"/>
    <xf numFmtId="3" fontId="11" fillId="0" borderId="0" xfId="3" applyNumberFormat="1" applyFont="1"/>
    <xf numFmtId="0" fontId="6" fillId="0" borderId="2" xfId="0" applyFont="1" applyFill="1" applyBorder="1" applyAlignment="1">
      <alignment horizontal="center"/>
    </xf>
    <xf numFmtId="165" fontId="5" fillId="0" borderId="2" xfId="0" applyNumberFormat="1" applyFont="1" applyFill="1" applyBorder="1" applyAlignment="1">
      <alignment horizontal="center" vertical="center"/>
    </xf>
    <xf numFmtId="0" fontId="5" fillId="0" borderId="0" xfId="0" applyFont="1" applyBorder="1"/>
    <xf numFmtId="165" fontId="5" fillId="0" borderId="10" xfId="0" applyNumberFormat="1" applyFont="1" applyFill="1" applyBorder="1" applyAlignment="1">
      <alignment horizontal="center"/>
    </xf>
    <xf numFmtId="0" fontId="5" fillId="0" borderId="1" xfId="0" applyFont="1" applyBorder="1"/>
    <xf numFmtId="0" fontId="6" fillId="0" borderId="10" xfId="0" applyFont="1" applyFill="1" applyBorder="1" applyAlignment="1">
      <alignment horizontal="center"/>
    </xf>
    <xf numFmtId="0" fontId="6" fillId="0" borderId="16" xfId="0" applyFont="1" applyFill="1" applyBorder="1" applyAlignment="1">
      <alignment horizontal="center"/>
    </xf>
    <xf numFmtId="0" fontId="13" fillId="0" borderId="11" xfId="1" applyFont="1" applyFill="1" applyBorder="1" applyAlignment="1">
      <alignment horizontal="right" vertical="center" indent="2"/>
    </xf>
    <xf numFmtId="165" fontId="5" fillId="0" borderId="1" xfId="0" applyNumberFormat="1" applyFont="1" applyFill="1" applyBorder="1" applyAlignment="1">
      <alignment horizontal="center"/>
    </xf>
    <xf numFmtId="165" fontId="5" fillId="0" borderId="0" xfId="0" applyNumberFormat="1" applyFont="1" applyFill="1" applyBorder="1" applyAlignment="1">
      <alignment horizontal="center"/>
    </xf>
    <xf numFmtId="165" fontId="5" fillId="0" borderId="0" xfId="0" applyNumberFormat="1" applyFont="1" applyAlignment="1">
      <alignment horizontal="center"/>
    </xf>
    <xf numFmtId="165" fontId="5" fillId="0" borderId="13" xfId="0" applyNumberFormat="1" applyFont="1" applyFill="1" applyBorder="1" applyAlignment="1">
      <alignment horizontal="center"/>
    </xf>
    <xf numFmtId="0" fontId="12" fillId="0" borderId="9" xfId="1" applyFont="1" applyFill="1" applyBorder="1" applyAlignment="1">
      <alignment horizontal="right" vertical="center"/>
    </xf>
    <xf numFmtId="166" fontId="0" fillId="0" borderId="0" xfId="0" applyNumberFormat="1"/>
    <xf numFmtId="0" fontId="5" fillId="0" borderId="0" xfId="0" applyFont="1" applyAlignment="1">
      <alignment horizontal="right" readingOrder="2"/>
    </xf>
    <xf numFmtId="165" fontId="5" fillId="0" borderId="0" xfId="0" applyNumberFormat="1" applyFont="1" applyAlignment="1">
      <alignment horizontal="right" readingOrder="2"/>
    </xf>
    <xf numFmtId="0" fontId="0" fillId="0" borderId="0" xfId="0" applyAlignment="1">
      <alignment horizontal="right" readingOrder="2"/>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pplyBorder="1" applyAlignment="1">
      <alignment horizontal="center"/>
    </xf>
    <xf numFmtId="0" fontId="6" fillId="0" borderId="0" xfId="0" applyFont="1" applyBorder="1" applyAlignment="1">
      <alignment horizontal="center" vertical="center"/>
    </xf>
    <xf numFmtId="0" fontId="5" fillId="0" borderId="2" xfId="0" applyFont="1" applyBorder="1"/>
    <xf numFmtId="0" fontId="5" fillId="0" borderId="0" xfId="0" applyFont="1" applyFill="1" applyBorder="1" applyAlignment="1">
      <alignment wrapText="1" readingOrder="2"/>
    </xf>
    <xf numFmtId="0" fontId="6" fillId="0" borderId="13" xfId="0" applyFont="1" applyBorder="1" applyAlignment="1">
      <alignment horizontal="center"/>
    </xf>
    <xf numFmtId="165" fontId="5" fillId="0" borderId="16" xfId="0" applyNumberFormat="1" applyFont="1" applyFill="1" applyBorder="1" applyAlignment="1">
      <alignment horizontal="center"/>
    </xf>
    <xf numFmtId="0" fontId="5" fillId="0" borderId="0" xfId="0" applyFont="1" applyAlignment="1">
      <alignment horizontal="right" readingOrder="2"/>
    </xf>
    <xf numFmtId="165" fontId="5" fillId="0" borderId="0" xfId="0" applyNumberFormat="1" applyFont="1" applyBorder="1"/>
    <xf numFmtId="165" fontId="5" fillId="0" borderId="0" xfId="0" applyNumberFormat="1" applyFont="1" applyBorder="1" applyAlignment="1">
      <alignment horizontal="center" vertical="center"/>
    </xf>
    <xf numFmtId="165" fontId="5" fillId="0" borderId="2" xfId="0" applyNumberFormat="1" applyFont="1" applyBorder="1"/>
    <xf numFmtId="165" fontId="5" fillId="0" borderId="2" xfId="0" applyNumberFormat="1" applyFont="1" applyBorder="1" applyAlignment="1">
      <alignment horizontal="center" vertical="center"/>
    </xf>
    <xf numFmtId="165" fontId="5" fillId="0" borderId="1" xfId="0" applyNumberFormat="1" applyFont="1" applyBorder="1"/>
    <xf numFmtId="165" fontId="5" fillId="0" borderId="1" xfId="0" applyNumberFormat="1" applyFont="1" applyBorder="1" applyAlignment="1">
      <alignment horizontal="center" vertical="center"/>
    </xf>
    <xf numFmtId="1" fontId="5" fillId="0" borderId="0" xfId="0" applyNumberFormat="1" applyFont="1" applyFill="1" applyBorder="1" applyAlignment="1">
      <alignment horizontal="center"/>
    </xf>
    <xf numFmtId="1" fontId="5" fillId="0" borderId="0" xfId="0" applyNumberFormat="1" applyFont="1" applyBorder="1"/>
    <xf numFmtId="1" fontId="5" fillId="0" borderId="0" xfId="0" applyNumberFormat="1" applyFont="1" applyBorder="1" applyAlignment="1">
      <alignment horizontal="center" vertical="center"/>
    </xf>
    <xf numFmtId="0" fontId="12" fillId="0" borderId="6" xfId="1" applyFont="1" applyFill="1" applyBorder="1" applyAlignment="1">
      <alignment horizontal="right" vertical="center"/>
    </xf>
    <xf numFmtId="0" fontId="6" fillId="0" borderId="10" xfId="0" applyFont="1" applyBorder="1" applyAlignment="1">
      <alignment horizontal="center"/>
    </xf>
    <xf numFmtId="165" fontId="0" fillId="0" borderId="0" xfId="0" applyNumberFormat="1"/>
    <xf numFmtId="165" fontId="5" fillId="0" borderId="2" xfId="0" applyNumberFormat="1" applyFont="1" applyFill="1" applyBorder="1" applyAlignment="1">
      <alignment horizontal="center" vertical="center"/>
    </xf>
    <xf numFmtId="165" fontId="5" fillId="0" borderId="0" xfId="0" applyNumberFormat="1" applyFont="1" applyFill="1" applyBorder="1" applyAlignment="1">
      <alignment horizontal="center"/>
    </xf>
    <xf numFmtId="166" fontId="0" fillId="0" borderId="0" xfId="0" applyNumberFormat="1"/>
    <xf numFmtId="0" fontId="5" fillId="0" borderId="0" xfId="0" applyFont="1" applyAlignment="1">
      <alignment wrapText="1" readingOrder="2"/>
    </xf>
    <xf numFmtId="0" fontId="15" fillId="0" borderId="0" xfId="3" applyFont="1" applyAlignment="1">
      <alignment wrapText="1" readingOrder="2"/>
    </xf>
    <xf numFmtId="0" fontId="5" fillId="0" borderId="0" xfId="0" applyFont="1" applyAlignment="1"/>
    <xf numFmtId="0" fontId="12" fillId="0" borderId="11" xfId="1" applyFont="1" applyFill="1" applyBorder="1" applyAlignment="1">
      <alignment horizontal="right" vertical="center" readingOrder="1"/>
    </xf>
    <xf numFmtId="0" fontId="12" fillId="0" borderId="15" xfId="1" applyFont="1" applyFill="1" applyBorder="1" applyAlignment="1">
      <alignment horizontal="right" vertical="center" readingOrder="2"/>
    </xf>
    <xf numFmtId="0" fontId="5" fillId="0" borderId="0" xfId="0" applyFont="1" applyFill="1" applyBorder="1" applyAlignment="1">
      <alignment horizontal="right" wrapText="1" readingOrder="2"/>
    </xf>
    <xf numFmtId="0" fontId="5" fillId="0" borderId="0" xfId="0" applyFont="1" applyAlignment="1">
      <alignment horizontal="right" readingOrder="2"/>
    </xf>
    <xf numFmtId="0" fontId="5" fillId="0" borderId="0" xfId="0" applyFont="1" applyAlignment="1">
      <alignment horizontal="right" readingOrder="2"/>
    </xf>
    <xf numFmtId="0" fontId="15" fillId="0" borderId="0" xfId="3" applyFont="1" applyAlignment="1">
      <alignment horizontal="right" readingOrder="2"/>
    </xf>
    <xf numFmtId="0" fontId="5" fillId="0" borderId="0" xfId="0" applyFont="1" applyBorder="1" applyAlignment="1">
      <alignment vertical="center" readingOrder="2"/>
    </xf>
    <xf numFmtId="0" fontId="5" fillId="0" borderId="0" xfId="0" applyFont="1" applyFill="1" applyBorder="1" applyAlignment="1">
      <alignment readingOrder="2"/>
    </xf>
    <xf numFmtId="0" fontId="5" fillId="0" borderId="0" xfId="0" applyFont="1" applyFill="1" applyBorder="1" applyAlignment="1">
      <alignment horizontal="right" readingOrder="2"/>
    </xf>
    <xf numFmtId="0" fontId="15" fillId="0" borderId="0" xfId="3" applyFont="1" applyAlignment="1">
      <alignment readingOrder="2"/>
    </xf>
    <xf numFmtId="0" fontId="5" fillId="0" borderId="0" xfId="0" applyFont="1" applyAlignment="1">
      <alignment horizontal="right" readingOrder="2"/>
    </xf>
    <xf numFmtId="165" fontId="8" fillId="2" borderId="7" xfId="3" applyNumberFormat="1" applyFont="1" applyFill="1" applyBorder="1" applyAlignment="1"/>
    <xf numFmtId="165" fontId="13" fillId="0" borderId="0" xfId="1" applyNumberFormat="1" applyFont="1" applyFill="1" applyBorder="1" applyAlignment="1">
      <alignment horizontal="center" vertical="center"/>
    </xf>
    <xf numFmtId="165" fontId="7" fillId="0" borderId="4" xfId="3" applyNumberFormat="1" applyFont="1" applyFill="1" applyBorder="1" applyAlignment="1">
      <alignment horizontal="center" vertical="center"/>
    </xf>
    <xf numFmtId="165" fontId="10" fillId="0" borderId="0" xfId="3" applyNumberFormat="1" applyFont="1" applyFill="1" applyBorder="1" applyAlignment="1">
      <alignment horizontal="center" vertical="center"/>
    </xf>
    <xf numFmtId="165" fontId="10" fillId="0" borderId="10" xfId="3" applyNumberFormat="1" applyFont="1" applyFill="1" applyBorder="1" applyAlignment="1">
      <alignment horizontal="center" vertical="center"/>
    </xf>
    <xf numFmtId="165" fontId="7" fillId="0" borderId="0" xfId="3" applyNumberFormat="1" applyFont="1" applyFill="1" applyBorder="1" applyAlignment="1">
      <alignment horizontal="center" vertical="center"/>
    </xf>
    <xf numFmtId="165" fontId="7" fillId="0" borderId="10" xfId="3" applyNumberFormat="1" applyFont="1" applyFill="1" applyBorder="1" applyAlignment="1">
      <alignment horizontal="center" vertical="center"/>
    </xf>
    <xf numFmtId="165" fontId="14" fillId="0" borderId="1" xfId="3" applyNumberFormat="1" applyFont="1" applyFill="1" applyBorder="1" applyAlignment="1">
      <alignment horizontal="center" vertical="center"/>
    </xf>
    <xf numFmtId="165" fontId="7" fillId="0" borderId="1" xfId="3" applyNumberFormat="1" applyFont="1" applyFill="1" applyBorder="1" applyAlignment="1">
      <alignment horizontal="center" vertical="center"/>
    </xf>
    <xf numFmtId="165" fontId="7" fillId="0" borderId="16" xfId="3" applyNumberFormat="1" applyFont="1" applyFill="1" applyBorder="1" applyAlignment="1">
      <alignment horizontal="center" vertical="center"/>
    </xf>
    <xf numFmtId="165" fontId="7" fillId="0" borderId="7" xfId="3" applyNumberFormat="1" applyFont="1" applyFill="1" applyBorder="1" applyAlignment="1">
      <alignment horizontal="center" vertical="center"/>
    </xf>
    <xf numFmtId="165" fontId="7" fillId="0" borderId="8" xfId="3" applyNumberFormat="1" applyFont="1" applyFill="1" applyBorder="1" applyAlignment="1">
      <alignment horizontal="center" vertical="center"/>
    </xf>
    <xf numFmtId="165" fontId="10" fillId="0" borderId="0" xfId="3" applyNumberFormat="1" applyFont="1" applyAlignment="1">
      <alignment horizontal="center"/>
    </xf>
    <xf numFmtId="0" fontId="5" fillId="0" borderId="0" xfId="0" applyFont="1" applyAlignment="1">
      <alignment horizontal="right" readingOrder="2"/>
    </xf>
    <xf numFmtId="165" fontId="5" fillId="0" borderId="0" xfId="0" applyNumberFormat="1" applyFont="1" applyBorder="1" applyAlignment="1">
      <alignment horizontal="center"/>
    </xf>
    <xf numFmtId="165" fontId="5" fillId="0" borderId="2" xfId="0" applyNumberFormat="1" applyFont="1" applyBorder="1" applyAlignment="1">
      <alignment horizontal="center"/>
    </xf>
    <xf numFmtId="165" fontId="5" fillId="0" borderId="1" xfId="0" applyNumberFormat="1" applyFont="1" applyBorder="1" applyAlignment="1">
      <alignment horizontal="center"/>
    </xf>
    <xf numFmtId="165" fontId="6" fillId="0" borderId="10" xfId="0" applyNumberFormat="1" applyFont="1" applyFill="1" applyBorder="1" applyAlignment="1">
      <alignment horizontal="center" vertical="center"/>
    </xf>
    <xf numFmtId="0" fontId="6" fillId="0" borderId="2" xfId="0" applyFont="1" applyBorder="1" applyAlignment="1">
      <alignment horizontal="center"/>
    </xf>
    <xf numFmtId="0" fontId="0" fillId="0" borderId="0" xfId="0" applyBorder="1"/>
    <xf numFmtId="0" fontId="6" fillId="0" borderId="3" xfId="0" applyFont="1" applyBorder="1" applyAlignment="1">
      <alignment horizontal="center" vertical="center"/>
    </xf>
    <xf numFmtId="0" fontId="5" fillId="0" borderId="0" xfId="0" applyFont="1" applyAlignment="1">
      <alignment horizontal="right" readingOrder="2"/>
    </xf>
    <xf numFmtId="0" fontId="5" fillId="0" borderId="0" xfId="0" applyFont="1" applyAlignment="1">
      <alignment horizontal="right" wrapText="1" readingOrder="2"/>
    </xf>
    <xf numFmtId="0" fontId="8" fillId="0" borderId="14" xfId="0" applyFont="1" applyFill="1" applyBorder="1" applyAlignment="1">
      <alignment horizontal="center" vertical="center" textRotation="90"/>
    </xf>
    <xf numFmtId="0" fontId="8" fillId="0" borderId="11" xfId="0" applyFont="1" applyFill="1" applyBorder="1" applyAlignment="1">
      <alignment horizontal="center" vertical="center" textRotation="90"/>
    </xf>
    <xf numFmtId="0" fontId="8" fillId="0" borderId="12" xfId="0" applyFont="1" applyFill="1" applyBorder="1" applyAlignment="1">
      <alignment horizontal="center" vertical="center" textRotation="90"/>
    </xf>
    <xf numFmtId="0" fontId="8" fillId="0" borderId="11" xfId="0" applyFont="1" applyFill="1" applyBorder="1" applyAlignment="1">
      <alignment horizontal="right" vertical="center"/>
    </xf>
    <xf numFmtId="0" fontId="8" fillId="0" borderId="0" xfId="0" applyFont="1" applyFill="1" applyBorder="1" applyAlignment="1">
      <alignment horizontal="right" vertical="center"/>
    </xf>
    <xf numFmtId="0" fontId="8" fillId="0" borderId="15" xfId="0" applyFont="1" applyFill="1" applyBorder="1" applyAlignment="1">
      <alignment horizontal="right" vertical="center"/>
    </xf>
    <xf numFmtId="0" fontId="8" fillId="0" borderId="1" xfId="0" applyFont="1" applyFill="1" applyBorder="1" applyAlignment="1">
      <alignment horizontal="right" vertical="center"/>
    </xf>
    <xf numFmtId="0" fontId="5" fillId="0" borderId="0" xfId="0" applyNumberFormat="1" applyFont="1" applyBorder="1" applyAlignment="1">
      <alignment horizontal="right" vertical="center" wrapText="1" readingOrder="2"/>
    </xf>
    <xf numFmtId="0" fontId="5" fillId="0" borderId="0" xfId="0" applyFont="1" applyAlignment="1">
      <alignment horizontal="right"/>
    </xf>
    <xf numFmtId="0" fontId="6" fillId="2" borderId="0" xfId="0" applyFont="1" applyFill="1" applyBorder="1" applyAlignment="1">
      <alignment horizontal="center" vertical="center" readingOrder="2"/>
    </xf>
    <xf numFmtId="0" fontId="6" fillId="0" borderId="18" xfId="0" applyFont="1" applyBorder="1" applyAlignment="1">
      <alignment horizontal="center" vertical="center"/>
    </xf>
    <xf numFmtId="0" fontId="6" fillId="0" borderId="18" xfId="0" applyFont="1" applyBorder="1" applyAlignment="1">
      <alignment horizontal="center"/>
    </xf>
    <xf numFmtId="0" fontId="6" fillId="0" borderId="19" xfId="0" applyFont="1" applyBorder="1" applyAlignment="1">
      <alignment horizontal="center"/>
    </xf>
    <xf numFmtId="0" fontId="6" fillId="3" borderId="3" xfId="0" applyFont="1" applyFill="1" applyBorder="1" applyAlignment="1">
      <alignment horizontal="center" vertical="center"/>
    </xf>
    <xf numFmtId="0" fontId="6" fillId="0" borderId="5" xfId="0" applyFont="1" applyBorder="1" applyAlignment="1">
      <alignment horizontal="center" vertical="center"/>
    </xf>
    <xf numFmtId="0" fontId="6" fillId="0" borderId="17" xfId="0" applyFont="1" applyBorder="1" applyAlignment="1">
      <alignment horizontal="center" vertical="center"/>
    </xf>
    <xf numFmtId="165" fontId="8" fillId="0" borderId="11" xfId="3" applyNumberFormat="1" applyFont="1" applyFill="1" applyBorder="1" applyAlignment="1">
      <alignment horizontal="center" vertical="center"/>
    </xf>
    <xf numFmtId="165" fontId="8" fillId="0" borderId="15" xfId="3" applyNumberFormat="1" applyFont="1" applyFill="1" applyBorder="1" applyAlignment="1">
      <alignment horizontal="center" vertical="center"/>
    </xf>
    <xf numFmtId="0" fontId="6" fillId="0" borderId="2" xfId="0" applyFont="1" applyBorder="1" applyAlignment="1">
      <alignment horizontal="center" vertical="center"/>
    </xf>
    <xf numFmtId="0" fontId="7" fillId="0" borderId="14" xfId="0" applyFont="1" applyBorder="1" applyAlignment="1">
      <alignment horizontal="right" vertical="center"/>
    </xf>
    <xf numFmtId="0" fontId="7" fillId="0" borderId="3" xfId="0" applyFont="1" applyBorder="1" applyAlignment="1">
      <alignment horizontal="right" vertical="center"/>
    </xf>
    <xf numFmtId="0" fontId="7" fillId="0" borderId="11" xfId="0" applyFont="1" applyBorder="1" applyAlignment="1">
      <alignment horizontal="right" vertical="center"/>
    </xf>
    <xf numFmtId="0" fontId="7" fillId="0" borderId="0" xfId="0" applyFont="1" applyBorder="1" applyAlignment="1">
      <alignment horizontal="right" vertical="center"/>
    </xf>
    <xf numFmtId="0" fontId="7" fillId="0" borderId="12" xfId="0" applyFont="1" applyBorder="1" applyAlignment="1">
      <alignment horizontal="right" vertical="center"/>
    </xf>
    <xf numFmtId="0" fontId="7" fillId="0" borderId="2" xfId="0" applyFont="1" applyBorder="1" applyAlignment="1">
      <alignment horizontal="right" vertical="center"/>
    </xf>
    <xf numFmtId="1" fontId="8" fillId="2" borderId="8" xfId="3" applyNumberFormat="1" applyFont="1" applyFill="1" applyBorder="1" applyAlignment="1">
      <alignment horizontal="left" vertical="center"/>
    </xf>
    <xf numFmtId="0" fontId="6" fillId="2" borderId="5" xfId="0" applyFont="1" applyFill="1" applyBorder="1" applyAlignment="1">
      <alignment horizontal="right" vertical="center" readingOrder="2"/>
    </xf>
    <xf numFmtId="0" fontId="6" fillId="2" borderId="5" xfId="0" applyFont="1" applyFill="1" applyBorder="1" applyAlignment="1">
      <alignment vertical="center" readingOrder="2"/>
    </xf>
    <xf numFmtId="0" fontId="8" fillId="2" borderId="5" xfId="0" applyFont="1" applyFill="1" applyBorder="1" applyAlignment="1">
      <alignment vertical="center" readingOrder="2"/>
    </xf>
    <xf numFmtId="0" fontId="6" fillId="2" borderId="20" xfId="0" applyFont="1" applyFill="1" applyBorder="1" applyAlignment="1">
      <alignment horizontal="right" vertical="center" readingOrder="2"/>
    </xf>
    <xf numFmtId="0" fontId="8" fillId="2" borderId="17" xfId="0" applyFont="1" applyFill="1" applyBorder="1" applyAlignment="1">
      <alignment horizontal="left" vertical="center"/>
    </xf>
    <xf numFmtId="165" fontId="8" fillId="2" borderId="7" xfId="3" applyNumberFormat="1" applyFont="1" applyFill="1" applyBorder="1" applyAlignment="1">
      <alignment horizontal="center" vertical="center"/>
    </xf>
    <xf numFmtId="165" fontId="8" fillId="2" borderId="6" xfId="3" applyNumberFormat="1" applyFont="1" applyFill="1" applyBorder="1" applyAlignment="1">
      <alignment horizontal="right"/>
    </xf>
  </cellXfs>
  <cellStyles count="11">
    <cellStyle name="Comma 2" xfId="2" xr:uid="{00000000-0005-0000-0000-000000000000}"/>
    <cellStyle name="Comma 2 2" xfId="4" xr:uid="{00000000-0005-0000-0000-000001000000}"/>
    <cellStyle name="Comma 2 2 2" xfId="8" xr:uid="{20A1E090-C508-4E35-AC05-2F737BE5CB73}"/>
    <cellStyle name="Normal" xfId="0" builtinId="0"/>
    <cellStyle name="Normal 2" xfId="1" xr:uid="{00000000-0005-0000-0000-000003000000}"/>
    <cellStyle name="Normal 3" xfId="3" xr:uid="{00000000-0005-0000-0000-000004000000}"/>
    <cellStyle name="Normal 3 2" xfId="6" xr:uid="{00000000-0005-0000-0000-000005000000}"/>
    <cellStyle name="Normal 3 2 2" xfId="10" xr:uid="{1E2752BE-82A0-4266-B6AD-D3067245AEA4}"/>
    <cellStyle name="Normal 3 3" xfId="5" xr:uid="{00000000-0005-0000-0000-000006000000}"/>
    <cellStyle name="Normal 3 3 2" xfId="9" xr:uid="{1744F355-BE60-481B-A362-5D6319ED9654}"/>
    <cellStyle name="Normal 3 4" xfId="7" xr:uid="{0CED5535-F60A-4328-9CB8-541AF44B1F56}"/>
  </cellStyles>
  <dxfs count="0"/>
  <tableStyles count="0" defaultTableStyle="TableStyleMedium9" defaultPivotStyle="PivotStyleLight16"/>
  <colors>
    <mruColors>
      <color rgb="FFFFFF66"/>
      <color rgb="FFE58BDA"/>
      <color rgb="FFE99BE0"/>
      <color rgb="FFF1C1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4.Stock\&#1711;&#1586;&#1575;&#1585;&#1588;&#1607;&#1575;&#1740;%20&#1570;&#1605;&#1575;&#1585;&#1740;%20&#1605;&#1575;&#1607;&#1575;&#1606;&#1607;%20&#1587;&#1575;&#1586;&#1605;&#1575;&#1606;%20&#1576;&#1608;&#1585;&#1587;\1405\140503-seo.xlsx" TargetMode="External"/><Relationship Id="rId1" Type="http://schemas.openxmlformats.org/officeDocument/2006/relationships/externalLinkPath" Target="/4.Stock/&#1711;&#1586;&#1575;&#1585;&#1588;&#1607;&#1575;&#1740;%20&#1570;&#1605;&#1575;&#1585;&#1740;%20&#1605;&#1575;&#1607;&#1575;&#1606;&#1607;%20&#1587;&#1575;&#1586;&#1605;&#1575;&#1606;%20&#1576;&#1608;&#1585;&#1587;/1405/140503-se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X:\4.Stock\&#1711;&#1586;&#1575;&#1585;&#1588;&#1607;&#1575;&#1740;%20&#1570;&#1605;&#1575;&#1585;&#1740;%20&#1605;&#1575;&#1607;&#1575;&#1606;&#1607;%20&#1587;&#1575;&#1586;&#1605;&#1575;&#1606;%20&#1576;&#1608;&#1585;&#1587;\1405\140502-seo.xlsx" TargetMode="External"/><Relationship Id="rId1" Type="http://schemas.openxmlformats.org/officeDocument/2006/relationships/externalLinkPath" Target="/4.Stock/&#1711;&#1586;&#1575;&#1585;&#1588;&#1607;&#1575;&#1740;%20&#1570;&#1605;&#1575;&#1585;&#1740;%20&#1605;&#1575;&#1607;&#1575;&#1606;&#1607;%20&#1587;&#1575;&#1586;&#1605;&#1575;&#1606;%20&#1576;&#1608;&#1585;&#1587;/1405/140502-se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معرفی"/>
      <sheetName val="تعریف آمارهای رسمی"/>
      <sheetName val="تعریف اقلام آماری"/>
      <sheetName val="ارزش بازار"/>
      <sheetName val="شاخص های سهام"/>
      <sheetName val="ارزش معاملات بورس ها"/>
      <sheetName val="آمار معاملات حقیقی و حقوقی"/>
      <sheetName val="خرید و فروش حقیقی و حقوقی"/>
      <sheetName val="نسبت معاملات برخط و غیربرخط"/>
      <sheetName val="روند معاملات برخط و غیربرخط"/>
      <sheetName val="سرمایه‌گذار خارجی "/>
      <sheetName val="ارزش بازار سهام"/>
      <sheetName val="روند ارزش بازارهای بورس"/>
      <sheetName val="روند ارزش بازارهای فرابورس"/>
      <sheetName val="ارزش بازاری صنایع-مجموع"/>
      <sheetName val="ده صنعت باارزش بورس"/>
      <sheetName val="ده صنعت باارزش فرابورس"/>
      <sheetName val="معاملات سهام - نوع معاملات"/>
      <sheetName val="معاملات سهام - نوع بازار"/>
      <sheetName val="ارزش معاملات سهام-ده صنعت"/>
      <sheetName val="حجم معاملات سهام-ده صنعت"/>
      <sheetName val="معاملات بورس - صنایع"/>
      <sheetName val="معاملات فرابورس-صنایع"/>
      <sheetName val="عرضه اولیه  "/>
      <sheetName val="مقایسه شاخص‌ها"/>
      <sheetName val="نسبت pe"/>
      <sheetName val="توقف-بسته و تا پایان ماه باز "/>
      <sheetName val=" توقف در ماه بسته و همچنان "/>
      <sheetName val="توقف نماد-در کل ماه بسته بودن"/>
      <sheetName val="نمادهای متوقف 1 "/>
      <sheetName val="نمادهای متوقف "/>
      <sheetName val="شاخص صکوک"/>
      <sheetName val="ارزش جذب و تجهیز منابع مالی"/>
      <sheetName val="تامین مالی - مانده"/>
      <sheetName val="تامین مالی - انتشار"/>
      <sheetName val="تامین مالی - سررسید"/>
      <sheetName val="اوراق - 60 درصد"/>
      <sheetName val="ارزش بازار اوراق بدهی"/>
      <sheetName val="م صکوک - بخش بازار"/>
      <sheetName val="م صکوک - نوع بازار"/>
      <sheetName val="معاملات اوراق مشتقه"/>
      <sheetName val="ارزش مفهومی پوشش ریسک"/>
      <sheetName val="ارزش انواع صندوق ها"/>
      <sheetName val="ارزش بازار صندوق ها"/>
      <sheetName val="م صندوق - بخش بازار"/>
      <sheetName val="م صندوق - نوع بازار"/>
      <sheetName val="تعداد صندوق ها"/>
      <sheetName val="روند ارزش صندوق ها"/>
      <sheetName val="معاملات فیزیکی کالا و انرژی"/>
    </sheetNames>
    <sheetDataSet>
      <sheetData sheetId="0" refreshError="1"/>
      <sheetData sheetId="1" refreshError="1"/>
      <sheetData sheetId="2" refreshError="1"/>
      <sheetData sheetId="3">
        <row r="2">
          <cell r="CL2">
            <v>94465432.123236701</v>
          </cell>
        </row>
      </sheetData>
      <sheetData sheetId="4">
        <row r="7">
          <cell r="CL7">
            <v>923685.28</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2">
          <cell r="CJ2">
            <v>148023059.26199999</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ow r="3">
          <cell r="CJ3">
            <v>9751779.341</v>
          </cell>
        </row>
      </sheetData>
      <sheetData sheetId="34">
        <row r="3">
          <cell r="CT3">
            <v>370000</v>
          </cell>
          <cell r="CU3">
            <v>0</v>
          </cell>
          <cell r="CV3">
            <v>500000</v>
          </cell>
        </row>
        <row r="4">
          <cell r="CT4">
            <v>0</v>
          </cell>
          <cell r="CU4">
            <v>29000</v>
          </cell>
          <cell r="CV4">
            <v>0</v>
          </cell>
        </row>
        <row r="6">
          <cell r="CJ6">
            <v>396370</v>
          </cell>
          <cell r="CT6">
            <v>0</v>
          </cell>
          <cell r="CU6">
            <v>0</v>
          </cell>
          <cell r="CV6">
            <v>942181</v>
          </cell>
        </row>
        <row r="9">
          <cell r="CT9">
            <v>0</v>
          </cell>
          <cell r="CU9">
            <v>0</v>
          </cell>
          <cell r="CV9">
            <v>0</v>
          </cell>
        </row>
        <row r="11">
          <cell r="CH11">
            <v>12000</v>
          </cell>
          <cell r="CI11">
            <v>24000</v>
          </cell>
          <cell r="CJ11">
            <v>3000</v>
          </cell>
          <cell r="CT11">
            <v>0</v>
          </cell>
          <cell r="CU11">
            <v>700</v>
          </cell>
          <cell r="CV11">
            <v>0</v>
          </cell>
        </row>
        <row r="12">
          <cell r="CH12">
            <v>53600</v>
          </cell>
          <cell r="CI12">
            <v>61500</v>
          </cell>
          <cell r="CJ12">
            <v>60800</v>
          </cell>
          <cell r="CT12">
            <v>52200</v>
          </cell>
          <cell r="CU12">
            <v>105500</v>
          </cell>
          <cell r="CV12">
            <v>135400</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معرفی"/>
      <sheetName val="تعریف آمارهای رسمی"/>
      <sheetName val="تعریف اقلام آماری"/>
      <sheetName val="ارزش بازار"/>
      <sheetName val="شاخص های سهام"/>
      <sheetName val="ارزش معاملات بورس ها"/>
      <sheetName val="آمار معاملات حقیقی و حقوقی"/>
      <sheetName val="خرید و فروش حقیقی و حقوقی"/>
      <sheetName val="نسبت معاملات برخط و غیربرخط"/>
      <sheetName val="روند معاملات برخط و غیربرخط"/>
      <sheetName val="سرمایه‌گذار خارجی "/>
      <sheetName val="ارزش بازار سهام"/>
      <sheetName val="روند ارزش بازارهای بورس"/>
      <sheetName val="روند ارزش بازارهای فرابورس"/>
      <sheetName val="ارزش بازاری صنایع-مجموع"/>
      <sheetName val="ده صنعت باارزش بورس"/>
      <sheetName val="ده صنعت باارزش فرابورس"/>
      <sheetName val="معاملات سهام - نوع معاملات"/>
      <sheetName val="معاملات سهام - نوع بازار"/>
      <sheetName val="ارزش معاملات سهام-ده صنعت"/>
      <sheetName val="حجم معاملات سهام-ده صنعت"/>
      <sheetName val="معاملات بورس - صنایع"/>
      <sheetName val="معاملات فرابورس-صنایع"/>
      <sheetName val="عرضه اولیه  "/>
      <sheetName val="مقایسه شاخص‌ها"/>
      <sheetName val="نسبت pe (جدید)"/>
      <sheetName val="توقف-بسته و تا پایان ماه باز "/>
      <sheetName val=" توقف در ماه بسته و همچنان "/>
      <sheetName val="توقف نماد-در کل ماه بسته بودن"/>
      <sheetName val="نمادهای متوقف 1 "/>
      <sheetName val="نمادهای متوقف "/>
      <sheetName val="شاخص صکوک"/>
      <sheetName val="ارزش جذب و تجهیز منابع مالی"/>
      <sheetName val="تامین مالی - مانده"/>
      <sheetName val="تامین مالی - انتشار"/>
      <sheetName val="تامین مالی - سررسید"/>
      <sheetName val="اوراق - 60 درصد"/>
      <sheetName val="ارزش بازار اوراق بدهی"/>
      <sheetName val="م صکوک - بخش بازار"/>
      <sheetName val="م صکوک - نوع بازار"/>
      <sheetName val="معاملات اوراق مشتقه"/>
      <sheetName val="ارزش مفهومی پوشش ریسک"/>
      <sheetName val="ارزش انواع صندوق ها"/>
      <sheetName val="ارزش بازار صندوق ها"/>
      <sheetName val="م صندوق - بخش بازار"/>
      <sheetName val="م صندوق - نوع بازار"/>
      <sheetName val="تعداد صندوق ها"/>
      <sheetName val="روند ارزش صندوق ها"/>
      <sheetName val="معاملات فیزیکی کالا و انرژ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9">
          <cell r="CI9">
            <v>0</v>
          </cell>
          <cell r="CJ9">
            <v>0</v>
          </cell>
          <cell r="CK9">
            <v>0</v>
          </cell>
          <cell r="CL9">
            <v>0</v>
          </cell>
          <cell r="CM9">
            <v>0</v>
          </cell>
          <cell r="CN9">
            <v>0</v>
          </cell>
          <cell r="CO9">
            <v>0</v>
          </cell>
          <cell r="CP9">
            <v>0</v>
          </cell>
          <cell r="CQ9">
            <v>0</v>
          </cell>
          <cell r="CR9">
            <v>0</v>
          </cell>
          <cell r="CS9">
            <v>0</v>
          </cell>
          <cell r="CT9">
            <v>0</v>
          </cell>
          <cell r="CU9">
            <v>0</v>
          </cell>
          <cell r="CV9">
            <v>0</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rightToLeft="1" view="pageBreakPreview" topLeftCell="A20" zoomScale="140" zoomScaleNormal="175" zoomScaleSheetLayoutView="140" workbookViewId="0">
      <selection activeCell="J11" sqref="J11"/>
    </sheetView>
  </sheetViews>
  <sheetFormatPr defaultRowHeight="15.75"/>
  <cols>
    <col min="1" max="1" width="5.140625" bestFit="1" customWidth="1"/>
    <col min="2" max="2" width="31.5703125" customWidth="1"/>
    <col min="3" max="3" width="8.42578125" style="7" customWidth="1"/>
    <col min="4" max="4" width="9.42578125" customWidth="1"/>
    <col min="5" max="5" width="1.28515625" customWidth="1"/>
    <col min="6" max="6" width="10" style="7" customWidth="1"/>
    <col min="7" max="7" width="7.85546875" style="7" bestFit="1" customWidth="1"/>
    <col min="8" max="8" width="9.28515625" style="7" customWidth="1"/>
    <col min="9" max="9" width="1.140625" style="7" customWidth="1"/>
    <col min="10" max="10" width="15.5703125" style="7" bestFit="1" customWidth="1"/>
    <col min="11" max="11" width="15.5703125" style="11" bestFit="1" customWidth="1"/>
    <col min="12" max="12" width="13.5703125" style="11" bestFit="1" customWidth="1"/>
    <col min="13" max="13" width="10.7109375" customWidth="1"/>
    <col min="14" max="14" width="18.7109375" customWidth="1"/>
    <col min="16" max="16" width="12.140625" bestFit="1" customWidth="1"/>
    <col min="18" max="18" width="11.28515625" bestFit="1" customWidth="1"/>
    <col min="19" max="19" width="10.140625" bestFit="1" customWidth="1"/>
    <col min="20" max="20" width="10.5703125" bestFit="1" customWidth="1"/>
  </cols>
  <sheetData>
    <row r="1" spans="1:20" s="7" customFormat="1" ht="16.5" thickBot="1">
      <c r="K1" s="11"/>
      <c r="L1" s="11"/>
    </row>
    <row r="2" spans="1:20" ht="23.25" customHeight="1">
      <c r="A2" s="126" t="s">
        <v>23</v>
      </c>
      <c r="B2" s="123"/>
      <c r="C2" s="124"/>
      <c r="D2" s="125" t="s">
        <v>59</v>
      </c>
      <c r="E2" s="125"/>
      <c r="F2" s="125"/>
      <c r="G2" s="125"/>
      <c r="H2" s="124"/>
      <c r="I2" s="124"/>
      <c r="J2" s="124"/>
      <c r="K2" s="124"/>
      <c r="L2" s="127">
        <v>1</v>
      </c>
      <c r="N2" s="106"/>
      <c r="O2" s="106"/>
      <c r="P2" s="106"/>
      <c r="Q2" s="106"/>
      <c r="R2" s="106"/>
      <c r="S2" s="106"/>
    </row>
    <row r="3" spans="1:20">
      <c r="A3" s="116" t="s">
        <v>0</v>
      </c>
      <c r="B3" s="117"/>
      <c r="C3" s="110">
        <v>1404</v>
      </c>
      <c r="D3" s="110"/>
      <c r="E3" s="94"/>
      <c r="F3" s="107">
        <v>1405</v>
      </c>
      <c r="G3" s="107"/>
      <c r="H3" s="107"/>
      <c r="I3" s="94"/>
      <c r="J3" s="108" t="s">
        <v>28</v>
      </c>
      <c r="K3" s="108"/>
      <c r="L3" s="109"/>
      <c r="N3" s="93"/>
      <c r="O3" s="93"/>
      <c r="P3" s="93"/>
      <c r="Q3" s="93"/>
      <c r="R3" s="93"/>
      <c r="S3" s="93"/>
    </row>
    <row r="4" spans="1:20">
      <c r="A4" s="118"/>
      <c r="B4" s="119"/>
      <c r="C4" s="9" t="s">
        <v>45</v>
      </c>
      <c r="D4" s="9" t="s">
        <v>21</v>
      </c>
      <c r="E4" s="1"/>
      <c r="F4" s="36" t="s">
        <v>38</v>
      </c>
      <c r="G4" s="36" t="s">
        <v>47</v>
      </c>
      <c r="H4" s="36" t="s">
        <v>46</v>
      </c>
      <c r="I4" s="1"/>
      <c r="J4" s="38" t="s">
        <v>48</v>
      </c>
      <c r="K4" s="38" t="s">
        <v>48</v>
      </c>
      <c r="L4" s="55" t="s">
        <v>49</v>
      </c>
      <c r="N4" s="93"/>
      <c r="O4" s="93"/>
      <c r="P4" s="93"/>
      <c r="Q4" s="93"/>
      <c r="R4" s="93"/>
      <c r="S4" s="93"/>
    </row>
    <row r="5" spans="1:20" ht="15" customHeight="1">
      <c r="A5" s="120"/>
      <c r="B5" s="121"/>
      <c r="C5" s="19" t="s">
        <v>44</v>
      </c>
      <c r="D5" s="19" t="s">
        <v>1</v>
      </c>
      <c r="E5" s="19"/>
      <c r="F5" s="37" t="s">
        <v>22</v>
      </c>
      <c r="G5" s="37" t="s">
        <v>22</v>
      </c>
      <c r="H5" s="37" t="s">
        <v>44</v>
      </c>
      <c r="I5" s="19"/>
      <c r="J5" s="92" t="s">
        <v>43</v>
      </c>
      <c r="K5" s="92" t="s">
        <v>36</v>
      </c>
      <c r="L5" s="42" t="s">
        <v>50</v>
      </c>
      <c r="N5" s="93"/>
      <c r="O5" s="93"/>
      <c r="P5" s="93"/>
      <c r="Q5" s="93"/>
      <c r="R5" s="93"/>
      <c r="S5" s="93"/>
    </row>
    <row r="6" spans="1:20" ht="21">
      <c r="A6" s="97" t="s">
        <v>3</v>
      </c>
      <c r="B6" s="12" t="s">
        <v>2</v>
      </c>
      <c r="C6" s="51">
        <v>2984605.44</v>
      </c>
      <c r="D6" s="51">
        <v>3713955.87</v>
      </c>
      <c r="E6" s="52"/>
      <c r="F6" s="53">
        <v>3761304.54</v>
      </c>
      <c r="G6" s="53">
        <v>5125976.0999999996</v>
      </c>
      <c r="H6" s="53">
        <v>5125976.0999999996</v>
      </c>
      <c r="I6" s="21"/>
      <c r="J6" s="58">
        <v>36.281868311572538</v>
      </c>
      <c r="K6" s="28">
        <v>38.01930554441401</v>
      </c>
      <c r="L6" s="22">
        <v>71.747194161785075</v>
      </c>
      <c r="N6" s="56"/>
      <c r="O6" s="56"/>
      <c r="P6" s="59"/>
      <c r="Q6" s="59"/>
      <c r="R6" s="32"/>
    </row>
    <row r="7" spans="1:20" ht="21">
      <c r="A7" s="98"/>
      <c r="B7" s="2" t="s">
        <v>20</v>
      </c>
      <c r="C7" s="51">
        <v>923685.28</v>
      </c>
      <c r="D7" s="51">
        <v>952681</v>
      </c>
      <c r="E7" s="52"/>
      <c r="F7" s="53">
        <v>968595.37</v>
      </c>
      <c r="G7" s="53">
        <v>1342018.43</v>
      </c>
      <c r="H7" s="53">
        <v>1342018.43</v>
      </c>
      <c r="I7" s="21"/>
      <c r="J7" s="88">
        <v>38.553050279395819</v>
      </c>
      <c r="K7" s="28">
        <v>40.867554826851801</v>
      </c>
      <c r="L7" s="22">
        <v>45.289576337083105</v>
      </c>
      <c r="M7" s="8"/>
      <c r="N7" s="56"/>
      <c r="O7" s="56"/>
      <c r="P7" s="59"/>
      <c r="Q7" s="59"/>
      <c r="R7" s="59"/>
      <c r="S7" s="59"/>
      <c r="T7" s="59"/>
    </row>
    <row r="8" spans="1:20" ht="21">
      <c r="A8" s="98"/>
      <c r="B8" s="2" t="s">
        <v>4</v>
      </c>
      <c r="C8" s="28">
        <v>94465.432123236707</v>
      </c>
      <c r="D8" s="28">
        <v>111001.621519172</v>
      </c>
      <c r="E8" s="45"/>
      <c r="F8" s="46">
        <v>111919.430852023</v>
      </c>
      <c r="G8" s="46">
        <v>151544.16725560799</v>
      </c>
      <c r="H8" s="46">
        <v>151544.16725560799</v>
      </c>
      <c r="I8" s="21"/>
      <c r="J8" s="88">
        <v>35.404697917000505</v>
      </c>
      <c r="K8" s="28">
        <v>36.524282421796471</v>
      </c>
      <c r="L8" s="22">
        <v>60.422880464790666</v>
      </c>
      <c r="M8" s="8"/>
      <c r="N8" s="56"/>
      <c r="O8" s="56"/>
      <c r="P8" s="59"/>
      <c r="Q8" s="59"/>
      <c r="R8" s="59"/>
      <c r="S8" s="59"/>
      <c r="T8" s="59"/>
    </row>
    <row r="9" spans="1:20" ht="21">
      <c r="A9" s="98"/>
      <c r="B9" s="2" t="s">
        <v>11</v>
      </c>
      <c r="C9" s="28">
        <v>1181.2503705300005</v>
      </c>
      <c r="D9" s="28">
        <v>1336.3198505</v>
      </c>
      <c r="E9" s="45"/>
      <c r="F9" s="46">
        <v>1373.601713</v>
      </c>
      <c r="G9" s="46">
        <v>1443.5095119999996</v>
      </c>
      <c r="H9" s="46">
        <v>1443.5095119999996</v>
      </c>
      <c r="I9" s="21"/>
      <c r="J9" s="88">
        <v>5.0893791364978966</v>
      </c>
      <c r="K9" s="28">
        <v>8.0212578942004882</v>
      </c>
      <c r="L9" s="22">
        <v>22.201825117932387</v>
      </c>
      <c r="M9" s="8"/>
      <c r="N9" s="56"/>
      <c r="O9" s="56"/>
      <c r="P9" s="59"/>
      <c r="Q9" s="59"/>
      <c r="R9" s="59"/>
      <c r="S9" s="59"/>
      <c r="T9" s="59"/>
    </row>
    <row r="10" spans="1:20" ht="21">
      <c r="A10" s="98"/>
      <c r="B10" s="2" t="s">
        <v>54</v>
      </c>
      <c r="C10" s="28">
        <v>3804.2865626479293</v>
      </c>
      <c r="D10" s="28">
        <v>16579.016857820694</v>
      </c>
      <c r="E10" s="45"/>
      <c r="F10" s="46">
        <v>171.98250232675599</v>
      </c>
      <c r="G10" s="46">
        <v>3425.3024628113358</v>
      </c>
      <c r="H10" s="46">
        <v>3597.2849651380916</v>
      </c>
      <c r="I10" s="21"/>
      <c r="J10" s="88" t="s">
        <v>51</v>
      </c>
      <c r="K10" s="28" t="s">
        <v>27</v>
      </c>
      <c r="L10" s="22">
        <v>-5.4412724725383583</v>
      </c>
      <c r="M10" s="8"/>
      <c r="N10" s="56"/>
      <c r="O10" s="56"/>
      <c r="P10" s="59"/>
      <c r="Q10" s="59"/>
      <c r="R10" s="59"/>
      <c r="S10" s="59"/>
      <c r="T10" s="59"/>
    </row>
    <row r="11" spans="1:20" ht="21">
      <c r="A11" s="99"/>
      <c r="B11" s="13" t="s">
        <v>55</v>
      </c>
      <c r="C11" s="14">
        <v>1712.9354453499991</v>
      </c>
      <c r="D11" s="14">
        <v>6329.1611101380004</v>
      </c>
      <c r="E11" s="47"/>
      <c r="F11" s="48">
        <v>90.214412554000006</v>
      </c>
      <c r="G11" s="48">
        <v>1433.8851457019978</v>
      </c>
      <c r="H11" s="48">
        <v>1524.0995582559976</v>
      </c>
      <c r="I11" s="40"/>
      <c r="J11" s="48" t="s">
        <v>51</v>
      </c>
      <c r="K11" s="14" t="s">
        <v>27</v>
      </c>
      <c r="L11" s="30">
        <v>-11.024109963199294</v>
      </c>
      <c r="M11" s="8"/>
      <c r="N11" s="56"/>
      <c r="O11" s="56"/>
      <c r="P11" s="59"/>
      <c r="Q11" s="59"/>
      <c r="R11" s="56"/>
      <c r="S11" s="56"/>
      <c r="T11" s="56"/>
    </row>
    <row r="12" spans="1:20" ht="21">
      <c r="A12" s="97" t="s">
        <v>5</v>
      </c>
      <c r="B12" s="12" t="s">
        <v>2</v>
      </c>
      <c r="C12" s="51">
        <v>27205.599999999999</v>
      </c>
      <c r="D12" s="51">
        <v>28392.2</v>
      </c>
      <c r="E12" s="52"/>
      <c r="F12" s="53">
        <v>28655.5</v>
      </c>
      <c r="G12" s="53">
        <v>38773.4</v>
      </c>
      <c r="H12" s="53">
        <v>38773.4</v>
      </c>
      <c r="I12" s="21"/>
      <c r="J12" s="88">
        <v>35.308753991380371</v>
      </c>
      <c r="K12" s="28">
        <v>36.563563232155303</v>
      </c>
      <c r="L12" s="22">
        <v>42.519922368924057</v>
      </c>
      <c r="M12" s="8"/>
      <c r="N12" s="56"/>
      <c r="O12" s="56"/>
      <c r="P12" s="59"/>
      <c r="Q12" s="59"/>
      <c r="R12" s="56"/>
      <c r="S12" s="56"/>
      <c r="T12" s="56"/>
    </row>
    <row r="13" spans="1:20" s="7" customFormat="1" ht="21">
      <c r="A13" s="98"/>
      <c r="B13" s="2" t="s">
        <v>13</v>
      </c>
      <c r="C13" s="51">
        <v>1013.2</v>
      </c>
      <c r="D13" s="51">
        <v>1152.9719040192001</v>
      </c>
      <c r="E13" s="52"/>
      <c r="F13" s="53">
        <v>1212.8918946115</v>
      </c>
      <c r="G13" s="53">
        <v>1242.6852012485001</v>
      </c>
      <c r="H13" s="53">
        <v>1242.6852012485001</v>
      </c>
      <c r="I13" s="21"/>
      <c r="J13" s="88">
        <v>2.456385995269855</v>
      </c>
      <c r="K13" s="28">
        <v>7.7810479957546335</v>
      </c>
      <c r="L13" s="22">
        <v>22.64954611611725</v>
      </c>
      <c r="M13" s="8"/>
      <c r="N13" s="56"/>
      <c r="O13" s="56"/>
      <c r="P13" s="59"/>
      <c r="Q13" s="59"/>
      <c r="R13" s="56"/>
      <c r="S13" s="56"/>
      <c r="T13" s="56"/>
    </row>
    <row r="14" spans="1:20" ht="21">
      <c r="A14" s="98"/>
      <c r="B14" s="2" t="s">
        <v>6</v>
      </c>
      <c r="C14" s="28">
        <v>19525.798265212597</v>
      </c>
      <c r="D14" s="28">
        <v>20656.369448760601</v>
      </c>
      <c r="E14" s="45"/>
      <c r="F14" s="46">
        <v>20590.236101441002</v>
      </c>
      <c r="G14" s="46">
        <v>27042.262018766502</v>
      </c>
      <c r="H14" s="46">
        <v>27042.262018766502</v>
      </c>
      <c r="I14" s="21"/>
      <c r="J14" s="88">
        <v>31.335366362671067</v>
      </c>
      <c r="K14" s="28">
        <v>30.914883594847112</v>
      </c>
      <c r="L14" s="22">
        <v>38.4950394931885</v>
      </c>
      <c r="M14" s="8"/>
      <c r="N14" s="56"/>
      <c r="O14" s="56"/>
      <c r="P14" s="59"/>
      <c r="Q14" s="59"/>
      <c r="R14" s="56"/>
      <c r="S14" s="56"/>
      <c r="T14" s="56"/>
    </row>
    <row r="15" spans="1:20" ht="21">
      <c r="A15" s="98"/>
      <c r="B15" s="2" t="s">
        <v>11</v>
      </c>
      <c r="C15" s="28">
        <v>9984.5483456160164</v>
      </c>
      <c r="D15" s="28">
        <v>14183.603412116017</v>
      </c>
      <c r="E15" s="45"/>
      <c r="F15" s="46">
        <v>15018.56636794</v>
      </c>
      <c r="G15" s="46">
        <v>15630.002492499998</v>
      </c>
      <c r="H15" s="46">
        <v>15630.002492499998</v>
      </c>
      <c r="I15" s="21"/>
      <c r="J15" s="88">
        <v>4.0712016685242531</v>
      </c>
      <c r="K15" s="28">
        <v>10.197684173462079</v>
      </c>
      <c r="L15" s="22">
        <v>56.541908071012244</v>
      </c>
      <c r="M15" s="8"/>
      <c r="N15" s="56"/>
      <c r="O15" s="56"/>
      <c r="P15" s="59"/>
      <c r="Q15" s="59"/>
      <c r="R15" s="32"/>
    </row>
    <row r="16" spans="1:20" ht="21">
      <c r="A16" s="98"/>
      <c r="B16" s="2" t="s">
        <v>17</v>
      </c>
      <c r="C16" s="58">
        <v>12334.091897</v>
      </c>
      <c r="D16" s="58">
        <v>17906.293055999999</v>
      </c>
      <c r="E16" s="28"/>
      <c r="F16" s="58">
        <v>18281.509056000003</v>
      </c>
      <c r="G16" s="58">
        <v>19344.089707000003</v>
      </c>
      <c r="H16" s="28">
        <v>19344.089707000003</v>
      </c>
      <c r="I16" s="21"/>
      <c r="J16" s="88">
        <v>5.8123246157912831</v>
      </c>
      <c r="K16" s="28">
        <v>8.0295605936049981</v>
      </c>
      <c r="L16" s="22">
        <v>56.834324476737777</v>
      </c>
      <c r="M16" s="8"/>
      <c r="N16" s="56"/>
      <c r="O16" s="56"/>
      <c r="P16" s="59"/>
      <c r="Q16" s="59"/>
      <c r="R16" s="32"/>
    </row>
    <row r="17" spans="1:20" ht="18.75">
      <c r="A17" s="98"/>
      <c r="B17" s="3" t="s">
        <v>14</v>
      </c>
      <c r="C17" s="28">
        <v>9751.7793409999995</v>
      </c>
      <c r="D17" s="58">
        <v>14777.409</v>
      </c>
      <c r="E17" s="45"/>
      <c r="F17" s="46">
        <v>15054.225</v>
      </c>
      <c r="G17" s="46">
        <v>16046.405651000001</v>
      </c>
      <c r="H17" s="46">
        <v>16046.405651000001</v>
      </c>
      <c r="I17" s="21"/>
      <c r="J17" s="88">
        <v>6.5907122485548086</v>
      </c>
      <c r="K17" s="28">
        <v>8.5874096805468554</v>
      </c>
      <c r="L17" s="22">
        <v>64.548489971826172</v>
      </c>
      <c r="M17" s="8"/>
      <c r="N17" s="56"/>
      <c r="O17" s="56"/>
      <c r="P17" s="59"/>
      <c r="Q17" s="59"/>
      <c r="R17" s="32"/>
      <c r="S17" s="59"/>
      <c r="T17" s="59"/>
    </row>
    <row r="18" spans="1:20" ht="18.75">
      <c r="A18" s="98"/>
      <c r="B18" s="3" t="s">
        <v>19</v>
      </c>
      <c r="C18" s="28">
        <v>258.7</v>
      </c>
      <c r="D18" s="58">
        <v>190.5</v>
      </c>
      <c r="E18" s="45"/>
      <c r="F18" s="46">
        <v>191.2</v>
      </c>
      <c r="G18" s="46">
        <v>191.2</v>
      </c>
      <c r="H18" s="46">
        <v>191.2</v>
      </c>
      <c r="I18" s="21"/>
      <c r="J18" s="88">
        <v>0</v>
      </c>
      <c r="K18" s="28">
        <v>0.36745406824145732</v>
      </c>
      <c r="L18" s="22">
        <v>-26.091998453807491</v>
      </c>
      <c r="M18" s="56"/>
      <c r="N18" s="56"/>
      <c r="O18" s="56"/>
      <c r="P18" s="59"/>
      <c r="Q18" s="59"/>
      <c r="R18" s="59"/>
      <c r="S18" s="59"/>
      <c r="T18" s="59"/>
    </row>
    <row r="19" spans="1:20" ht="18.75">
      <c r="A19" s="99"/>
      <c r="B19" s="15" t="s">
        <v>12</v>
      </c>
      <c r="C19" s="20">
        <v>2323.612556</v>
      </c>
      <c r="D19" s="57">
        <v>2938.3840559999999</v>
      </c>
      <c r="E19" s="47"/>
      <c r="F19" s="48">
        <v>3036.0840559999997</v>
      </c>
      <c r="G19" s="48">
        <v>3106.4840559999998</v>
      </c>
      <c r="H19" s="48">
        <v>3106.4840559999998</v>
      </c>
      <c r="I19" s="40"/>
      <c r="J19" s="89">
        <v>2.3187763810713165</v>
      </c>
      <c r="K19" s="14">
        <v>5.7208314773131974</v>
      </c>
      <c r="L19" s="30">
        <v>33.691998176652987</v>
      </c>
      <c r="M19" s="56"/>
      <c r="N19" s="56"/>
      <c r="O19" s="56"/>
      <c r="P19" s="59"/>
      <c r="Q19" s="59"/>
      <c r="R19" s="59"/>
      <c r="S19" s="59"/>
      <c r="T19" s="59"/>
    </row>
    <row r="20" spans="1:20" ht="21">
      <c r="A20" s="100" t="s">
        <v>15</v>
      </c>
      <c r="B20" s="101"/>
      <c r="C20" s="28">
        <v>7156.1182658978496</v>
      </c>
      <c r="D20" s="28">
        <v>13843.817499560471</v>
      </c>
      <c r="E20" s="45"/>
      <c r="F20" s="46">
        <v>16578.013231792142</v>
      </c>
      <c r="G20" s="46">
        <v>17687.363951216419</v>
      </c>
      <c r="H20" s="46">
        <v>17687.363951216419</v>
      </c>
      <c r="I20" s="21"/>
      <c r="J20" s="88">
        <v>6.6916988417939223</v>
      </c>
      <c r="K20" s="28">
        <v>27.763631323354105</v>
      </c>
      <c r="L20" s="22">
        <v>147.164220796975</v>
      </c>
      <c r="M20" s="8"/>
      <c r="N20" s="56"/>
      <c r="O20" s="56"/>
      <c r="P20" s="59"/>
      <c r="Q20" s="59"/>
      <c r="R20" s="32"/>
      <c r="S20" s="59"/>
      <c r="T20" s="59"/>
    </row>
    <row r="21" spans="1:20" ht="21">
      <c r="A21" s="100" t="s">
        <v>16</v>
      </c>
      <c r="B21" s="101"/>
      <c r="C21" s="58">
        <v>132313.14737049316</v>
      </c>
      <c r="D21" s="58">
        <v>161021.73173010908</v>
      </c>
      <c r="E21" s="58"/>
      <c r="F21" s="58">
        <v>165479.84826619612</v>
      </c>
      <c r="G21" s="58">
        <v>213347.30523009089</v>
      </c>
      <c r="H21" s="28">
        <v>213347.30523009089</v>
      </c>
      <c r="I21" s="21"/>
      <c r="J21" s="88">
        <v>28.926456886093888</v>
      </c>
      <c r="K21" s="28">
        <v>32.495969915219575</v>
      </c>
      <c r="L21" s="22">
        <v>61.244222112479918</v>
      </c>
      <c r="M21" s="8"/>
      <c r="N21" s="56"/>
      <c r="O21" s="56"/>
      <c r="P21" s="59"/>
      <c r="Q21" s="59"/>
      <c r="R21" s="59"/>
      <c r="S21" s="59"/>
      <c r="T21" s="59"/>
    </row>
    <row r="22" spans="1:20" ht="21.75" thickBot="1">
      <c r="A22" s="102" t="s">
        <v>37</v>
      </c>
      <c r="B22" s="103"/>
      <c r="C22" s="27">
        <v>1156.2863522550001</v>
      </c>
      <c r="D22" s="27">
        <v>10795.72274483</v>
      </c>
      <c r="E22" s="49"/>
      <c r="F22" s="50">
        <v>171.33</v>
      </c>
      <c r="G22" s="50">
        <v>1688.9526510000001</v>
      </c>
      <c r="H22" s="50">
        <v>2278.7926510000002</v>
      </c>
      <c r="I22" s="23"/>
      <c r="J22" s="90" t="s">
        <v>51</v>
      </c>
      <c r="K22" s="27" t="s">
        <v>24</v>
      </c>
      <c r="L22" s="43">
        <v>97.078573707618204</v>
      </c>
      <c r="M22" s="8"/>
      <c r="N22" s="56"/>
      <c r="O22" s="56"/>
      <c r="P22" s="59"/>
      <c r="Q22" s="59"/>
      <c r="R22" s="59"/>
      <c r="S22" s="59"/>
      <c r="T22" s="59"/>
    </row>
    <row r="23" spans="1:20" s="7" customFormat="1" ht="15.75" customHeight="1">
      <c r="A23" s="69" t="s">
        <v>58</v>
      </c>
      <c r="B23" s="69"/>
      <c r="C23" s="69"/>
      <c r="D23" s="69"/>
      <c r="E23" s="69"/>
      <c r="F23" s="69"/>
      <c r="G23" s="69"/>
      <c r="H23" s="69"/>
      <c r="I23" s="69"/>
      <c r="J23" s="69"/>
      <c r="K23" s="69"/>
      <c r="L23" s="11"/>
      <c r="M23" s="32"/>
      <c r="N23" s="29"/>
      <c r="O23" s="59"/>
      <c r="P23" s="59"/>
      <c r="Q23" s="59"/>
      <c r="R23" s="59"/>
      <c r="S23" s="59"/>
      <c r="T23" s="59"/>
    </row>
    <row r="24" spans="1:20" s="7" customFormat="1" ht="15.75" customHeight="1">
      <c r="A24" s="105" t="s">
        <v>56</v>
      </c>
      <c r="B24" s="105"/>
      <c r="C24" s="105"/>
      <c r="D24" s="105"/>
      <c r="E24" s="105"/>
      <c r="F24" s="105"/>
      <c r="G24" s="69"/>
      <c r="H24" s="69"/>
      <c r="I24" s="69"/>
      <c r="J24" s="69"/>
      <c r="K24" s="69"/>
      <c r="L24" s="11"/>
      <c r="M24" s="59"/>
      <c r="N24" s="29"/>
      <c r="O24" s="59"/>
      <c r="P24" s="59"/>
      <c r="Q24" s="59"/>
      <c r="R24" s="59"/>
      <c r="S24" s="59"/>
      <c r="T24" s="59"/>
    </row>
    <row r="25" spans="1:20" s="7" customFormat="1" ht="88.5" customHeight="1">
      <c r="A25" s="104" t="s">
        <v>57</v>
      </c>
      <c r="B25" s="104"/>
      <c r="C25" s="104"/>
      <c r="D25" s="104"/>
      <c r="E25" s="104"/>
      <c r="F25" s="104"/>
      <c r="G25" s="104"/>
      <c r="H25" s="104"/>
      <c r="I25" s="104"/>
      <c r="J25" s="104"/>
      <c r="K25" s="104"/>
      <c r="L25" s="104"/>
      <c r="M25" s="59"/>
      <c r="N25" s="29"/>
      <c r="O25" s="59"/>
      <c r="P25" s="59"/>
      <c r="Q25" s="59"/>
      <c r="R25" s="59"/>
      <c r="S25" s="59"/>
      <c r="T25" s="59"/>
    </row>
    <row r="26" spans="1:20" ht="15.75" customHeight="1">
      <c r="A26" s="71" t="s">
        <v>18</v>
      </c>
      <c r="B26" s="71"/>
      <c r="C26" s="65"/>
      <c r="D26" s="66"/>
      <c r="E26" s="66"/>
      <c r="F26" s="73"/>
      <c r="G26" s="73"/>
      <c r="H26" s="66"/>
      <c r="I26" s="66"/>
      <c r="J26" s="87"/>
      <c r="K26" s="66"/>
      <c r="M26" s="32"/>
      <c r="O26" s="59"/>
    </row>
    <row r="27" spans="1:20">
      <c r="A27" s="71" t="s">
        <v>33</v>
      </c>
      <c r="B27" s="70"/>
      <c r="C27" s="70"/>
      <c r="D27" s="70"/>
      <c r="E27" s="70"/>
      <c r="F27" s="70"/>
      <c r="G27" s="70"/>
      <c r="H27" s="70"/>
      <c r="I27" s="41"/>
      <c r="J27" s="41"/>
      <c r="K27" s="34"/>
      <c r="M27" s="32"/>
      <c r="O27" s="59"/>
    </row>
    <row r="28" spans="1:20">
      <c r="A28" s="67" t="s">
        <v>39</v>
      </c>
      <c r="B28" s="67"/>
      <c r="C28" s="67"/>
      <c r="D28" s="67"/>
      <c r="E28" s="67"/>
      <c r="F28" s="73"/>
      <c r="G28" s="73"/>
      <c r="H28" s="67"/>
      <c r="I28" s="67"/>
      <c r="J28" s="87"/>
      <c r="K28" s="67"/>
      <c r="M28" s="32"/>
    </row>
    <row r="29" spans="1:20" ht="31.5" customHeight="1">
      <c r="A29" s="96" t="s">
        <v>42</v>
      </c>
      <c r="B29" s="96"/>
      <c r="C29" s="96"/>
      <c r="D29" s="96"/>
      <c r="E29" s="96"/>
      <c r="F29" s="96"/>
      <c r="G29" s="96"/>
      <c r="H29" s="96"/>
      <c r="I29" s="96"/>
      <c r="J29" s="96"/>
      <c r="K29" s="96"/>
      <c r="L29" s="96"/>
      <c r="M29" s="32"/>
    </row>
    <row r="30" spans="1:20" s="7" customFormat="1" ht="15.75" customHeight="1">
      <c r="A30" s="67" t="s">
        <v>41</v>
      </c>
      <c r="B30" s="67"/>
      <c r="C30" s="67"/>
      <c r="D30" s="67"/>
      <c r="E30" s="67"/>
      <c r="F30" s="73"/>
      <c r="G30" s="73"/>
      <c r="H30" s="67"/>
      <c r="I30" s="67"/>
      <c r="J30" s="87"/>
      <c r="K30" s="67"/>
      <c r="L30" s="60"/>
      <c r="M30" s="32"/>
    </row>
    <row r="31" spans="1:20">
      <c r="A31" s="95"/>
      <c r="B31" s="95"/>
      <c r="C31" s="95"/>
      <c r="D31" s="95"/>
      <c r="E31" s="95"/>
      <c r="F31" s="73"/>
      <c r="G31" s="73"/>
      <c r="H31" s="35"/>
      <c r="I31" s="44"/>
      <c r="J31" s="87"/>
      <c r="K31" s="33"/>
      <c r="M31" s="32"/>
    </row>
  </sheetData>
  <mergeCells count="15">
    <mergeCell ref="N2:S2"/>
    <mergeCell ref="F3:H3"/>
    <mergeCell ref="J3:L3"/>
    <mergeCell ref="A3:B5"/>
    <mergeCell ref="A6:A11"/>
    <mergeCell ref="C3:D3"/>
    <mergeCell ref="A2:B2"/>
    <mergeCell ref="A31:E31"/>
    <mergeCell ref="A29:L29"/>
    <mergeCell ref="A12:A19"/>
    <mergeCell ref="A20:B20"/>
    <mergeCell ref="A21:B21"/>
    <mergeCell ref="A22:B22"/>
    <mergeCell ref="A25:L25"/>
    <mergeCell ref="A24:F24"/>
  </mergeCells>
  <printOptions horizontalCentered="1"/>
  <pageMargins left="0.23622047244094491" right="0.23622047244094491" top="2.3622047244094491" bottom="0.74803149606299213"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6"/>
  <sheetViews>
    <sheetView rightToLeft="1" tabSelected="1" view="pageBreakPreview" zoomScale="160" zoomScaleNormal="160" zoomScaleSheetLayoutView="160" workbookViewId="0">
      <selection activeCell="L11" sqref="L11"/>
    </sheetView>
  </sheetViews>
  <sheetFormatPr defaultRowHeight="15.75"/>
  <cols>
    <col min="1" max="1" width="38.5703125" customWidth="1"/>
    <col min="2" max="2" width="9.5703125" style="7" bestFit="1" customWidth="1"/>
    <col min="3" max="3" width="7.42578125" bestFit="1" customWidth="1"/>
    <col min="4" max="4" width="0.7109375" style="7" customWidth="1"/>
    <col min="5" max="5" width="8.85546875" style="7" bestFit="1" customWidth="1"/>
    <col min="6" max="7" width="8" style="7" bestFit="1" customWidth="1"/>
    <col min="8" max="8" width="0.85546875" style="7" customWidth="1"/>
    <col min="9" max="9" width="15.7109375" style="7" bestFit="1" customWidth="1"/>
    <col min="10" max="10" width="15.7109375" style="11" bestFit="1" customWidth="1"/>
    <col min="11" max="11" width="23.5703125" customWidth="1"/>
  </cols>
  <sheetData>
    <row r="1" spans="1:15" s="7" customFormat="1" ht="16.5" thickBot="1">
      <c r="J1" s="11"/>
    </row>
    <row r="2" spans="1:15" ht="21.75" thickBot="1">
      <c r="A2" s="129" t="s">
        <v>35</v>
      </c>
      <c r="B2" s="128" t="s">
        <v>34</v>
      </c>
      <c r="C2" s="128"/>
      <c r="D2" s="128"/>
      <c r="E2" s="128"/>
      <c r="F2" s="128"/>
      <c r="G2" s="128"/>
      <c r="H2" s="74"/>
      <c r="I2" s="74"/>
      <c r="J2" s="122">
        <v>2</v>
      </c>
    </row>
    <row r="3" spans="1:15">
      <c r="A3" s="113" t="s">
        <v>0</v>
      </c>
      <c r="B3" s="115">
        <v>1404</v>
      </c>
      <c r="C3" s="115"/>
      <c r="D3" s="39"/>
      <c r="E3" s="111">
        <v>1405</v>
      </c>
      <c r="F3" s="111"/>
      <c r="G3" s="111"/>
      <c r="H3" s="39"/>
      <c r="I3" s="111" t="s">
        <v>28</v>
      </c>
      <c r="J3" s="112"/>
    </row>
    <row r="4" spans="1:15">
      <c r="A4" s="113"/>
      <c r="B4" s="4" t="str">
        <f>'شاخص فعالیت '!C4</f>
        <v>سه ماهه</v>
      </c>
      <c r="C4" s="9" t="str">
        <f>'شاخص فعالیت '!D4</f>
        <v xml:space="preserve">پایان </v>
      </c>
      <c r="D4" s="1"/>
      <c r="E4" s="1" t="str">
        <f>'شاخص فعالیت '!F4</f>
        <v>اردیبهشت</v>
      </c>
      <c r="F4" s="1" t="str">
        <f>'شاخص فعالیت '!G4</f>
        <v>خرداد</v>
      </c>
      <c r="G4" s="1" t="str">
        <f>'شاخص فعالیت '!H4</f>
        <v>سه‌ماهه</v>
      </c>
      <c r="H4" s="1"/>
      <c r="I4" s="1" t="str">
        <f>'شاخص فعالیت '!J4</f>
        <v xml:space="preserve">خرداد‌‌ماه 1405 به </v>
      </c>
      <c r="J4" s="24" t="str">
        <f>'شاخص فعالیت '!L4</f>
        <v>سه‌ماهه اول 1405 به</v>
      </c>
    </row>
    <row r="5" spans="1:15" ht="16.5" thickBot="1">
      <c r="A5" s="114"/>
      <c r="B5" s="10" t="str">
        <f>'شاخص فعالیت '!C5</f>
        <v>اول</v>
      </c>
      <c r="C5" s="10" t="str">
        <f>'شاخص فعالیت '!D5</f>
        <v>سال</v>
      </c>
      <c r="D5" s="10"/>
      <c r="E5" s="10" t="str">
        <f>'شاخص فعالیت '!F5</f>
        <v>ماه</v>
      </c>
      <c r="F5" s="10" t="str">
        <f>'شاخص فعالیت '!G5</f>
        <v>ماه</v>
      </c>
      <c r="G5" s="10" t="str">
        <f>'شاخص فعالیت '!H5</f>
        <v>اول</v>
      </c>
      <c r="H5" s="10"/>
      <c r="I5" s="10" t="str">
        <f>'شاخص فعالیت '!J5</f>
        <v>به ماه گذشته</v>
      </c>
      <c r="J5" s="25" t="str">
        <f>'شاخص فعالیت '!L5</f>
        <v>سه‌ماهه اول 1404</v>
      </c>
      <c r="L5" s="7"/>
      <c r="M5" s="7"/>
    </row>
    <row r="6" spans="1:15" ht="21">
      <c r="A6" s="31" t="s">
        <v>7</v>
      </c>
      <c r="B6" s="76">
        <f>SUM(B7:B10)</f>
        <v>856.37</v>
      </c>
      <c r="C6" s="76">
        <f>SUM(C7:C10)</f>
        <v>8310</v>
      </c>
      <c r="D6" s="76"/>
      <c r="E6" s="76">
        <v>29</v>
      </c>
      <c r="F6" s="76">
        <f t="shared" ref="F6:G6" si="0">SUM(F7:F10)</f>
        <v>1442.181</v>
      </c>
      <c r="G6" s="76">
        <f t="shared" si="0"/>
        <v>1841.181</v>
      </c>
      <c r="H6" s="76"/>
      <c r="I6" s="79" t="s">
        <v>51</v>
      </c>
      <c r="J6" s="91">
        <f>((G6/B6)*100)-100</f>
        <v>114.99830680663732</v>
      </c>
      <c r="L6" s="8"/>
      <c r="M6" s="8"/>
      <c r="N6" s="8"/>
      <c r="O6" s="8"/>
    </row>
    <row r="7" spans="1:15" ht="19.5">
      <c r="A7" s="26" t="s">
        <v>8</v>
      </c>
      <c r="B7" s="75">
        <v>450</v>
      </c>
      <c r="C7" s="77">
        <v>650</v>
      </c>
      <c r="D7" s="77"/>
      <c r="E7" s="77">
        <v>0</v>
      </c>
      <c r="F7" s="77">
        <f>'[1]تامین مالی - انتشار'!$CV$3/1000</f>
        <v>500</v>
      </c>
      <c r="G7" s="77">
        <f>SUM('[1]تامین مالی - انتشار'!$CT$3:$CV$3)/1000</f>
        <v>870</v>
      </c>
      <c r="H7" s="77"/>
      <c r="I7" s="79" t="s">
        <v>40</v>
      </c>
      <c r="J7" s="78">
        <f>((G7/B7)*100)-100</f>
        <v>93.333333333333343</v>
      </c>
      <c r="L7" s="56"/>
      <c r="M7" s="56"/>
      <c r="N7" s="8"/>
      <c r="O7" s="8"/>
    </row>
    <row r="8" spans="1:15" ht="19.5">
      <c r="A8" s="26" t="s">
        <v>9</v>
      </c>
      <c r="B8" s="75">
        <v>10</v>
      </c>
      <c r="C8" s="77">
        <v>10</v>
      </c>
      <c r="D8" s="77"/>
      <c r="E8" s="77">
        <v>29</v>
      </c>
      <c r="F8" s="77">
        <f>'[1]تامین مالی - انتشار'!$CV$4/1000</f>
        <v>0</v>
      </c>
      <c r="G8" s="77">
        <f>SUM('[1]تامین مالی - انتشار'!$CT$4:$CV$4)/1000</f>
        <v>29</v>
      </c>
      <c r="H8" s="77"/>
      <c r="I8" s="79">
        <f t="shared" ref="I8:I12" si="1">((F8/E8)*100)-100</f>
        <v>-100</v>
      </c>
      <c r="J8" s="78">
        <f>((G8/B8)*100)-100</f>
        <v>190</v>
      </c>
      <c r="L8" s="56"/>
      <c r="M8" s="56"/>
      <c r="N8" s="8"/>
      <c r="O8" s="8"/>
    </row>
    <row r="9" spans="1:15" ht="19.5">
      <c r="A9" s="26" t="s">
        <v>10</v>
      </c>
      <c r="B9" s="75">
        <f>'[1]تامین مالی - انتشار'!$CJ$6/1000</f>
        <v>396.37</v>
      </c>
      <c r="C9" s="77">
        <v>7650</v>
      </c>
      <c r="D9" s="77"/>
      <c r="E9" s="77">
        <v>0</v>
      </c>
      <c r="F9" s="77">
        <f>'[1]تامین مالی - انتشار'!$CV$6/1000</f>
        <v>942.18100000000004</v>
      </c>
      <c r="G9" s="77">
        <f>SUM('[1]تامین مالی - انتشار'!$CT$6:$CV$6)/1000</f>
        <v>942.18100000000004</v>
      </c>
      <c r="H9" s="77"/>
      <c r="I9" s="79" t="s">
        <v>40</v>
      </c>
      <c r="J9" s="78">
        <f>((G9/B9)*100)-100</f>
        <v>137.70239927340614</v>
      </c>
      <c r="L9" s="56"/>
      <c r="M9" s="56"/>
      <c r="N9" s="8"/>
      <c r="O9" s="8"/>
    </row>
    <row r="10" spans="1:15" ht="19.5" hidden="1">
      <c r="A10" s="26" t="s">
        <v>26</v>
      </c>
      <c r="B10" s="75">
        <v>0</v>
      </c>
      <c r="C10" s="77">
        <f>SUM('[2]تامین مالی - انتشار'!$CI$9:$CV$9)/1000</f>
        <v>0</v>
      </c>
      <c r="D10" s="77"/>
      <c r="E10" s="77">
        <v>0</v>
      </c>
      <c r="F10" s="77">
        <f>'[1]تامین مالی - انتشار'!$CV$9/1000</f>
        <v>0</v>
      </c>
      <c r="G10" s="77">
        <f>SUM('[1]تامین مالی - انتشار'!$CT$9:$CV$9)/1000</f>
        <v>0</v>
      </c>
      <c r="H10" s="77"/>
      <c r="I10" s="79" t="s">
        <v>40</v>
      </c>
      <c r="J10" s="78" t="s">
        <v>40</v>
      </c>
      <c r="L10" s="56"/>
      <c r="M10" s="56"/>
      <c r="N10" s="8"/>
      <c r="O10" s="8"/>
    </row>
    <row r="11" spans="1:15" ht="21">
      <c r="A11" s="63" t="s">
        <v>30</v>
      </c>
      <c r="B11" s="79">
        <f>B12</f>
        <v>39</v>
      </c>
      <c r="C11" s="79">
        <f>C12</f>
        <v>59</v>
      </c>
      <c r="D11" s="79"/>
      <c r="E11" s="79">
        <v>0.7</v>
      </c>
      <c r="F11" s="79">
        <f t="shared" ref="F11:G11" si="2">F12</f>
        <v>0</v>
      </c>
      <c r="G11" s="79">
        <f t="shared" si="2"/>
        <v>0.7</v>
      </c>
      <c r="H11" s="79"/>
      <c r="I11" s="79">
        <f t="shared" si="1"/>
        <v>-100</v>
      </c>
      <c r="J11" s="80">
        <f>((G11/B11)*100)-100</f>
        <v>-98.205128205128204</v>
      </c>
      <c r="K11" s="8"/>
      <c r="L11" s="56"/>
      <c r="M11" s="56"/>
      <c r="N11" s="8"/>
      <c r="O11" s="8"/>
    </row>
    <row r="12" spans="1:15" ht="19.5">
      <c r="A12" s="26" t="s">
        <v>25</v>
      </c>
      <c r="B12" s="75">
        <f>SUM('[1]تامین مالی - انتشار'!$CH$11:$CJ$11)/1000</f>
        <v>39</v>
      </c>
      <c r="C12" s="77">
        <v>59</v>
      </c>
      <c r="D12" s="77"/>
      <c r="E12" s="86">
        <v>0.7</v>
      </c>
      <c r="F12" s="77">
        <f>'[1]تامین مالی - انتشار'!$CV$11/1000</f>
        <v>0</v>
      </c>
      <c r="G12" s="77">
        <f>SUM('[1]تامین مالی - انتشار'!$CT$11:$CV$11)/1000</f>
        <v>0.7</v>
      </c>
      <c r="H12" s="77"/>
      <c r="I12" s="79">
        <f t="shared" si="1"/>
        <v>-100</v>
      </c>
      <c r="J12" s="78">
        <f>((G12/B12)*100)-100</f>
        <v>-98.205128205128204</v>
      </c>
      <c r="K12" s="8"/>
      <c r="L12" s="56"/>
      <c r="M12" s="56"/>
      <c r="N12" s="8"/>
      <c r="O12" s="8"/>
    </row>
    <row r="13" spans="1:15" ht="21.75" thickBot="1">
      <c r="A13" s="64" t="s">
        <v>32</v>
      </c>
      <c r="B13" s="81">
        <f>SUM('[1]تامین مالی - انتشار'!$CH$12:$CJ$12)/1000</f>
        <v>175.9</v>
      </c>
      <c r="C13" s="82">
        <v>1183.6600000000001</v>
      </c>
      <c r="D13" s="82"/>
      <c r="E13" s="82">
        <v>105.5</v>
      </c>
      <c r="F13" s="82">
        <f>'[1]تامین مالی - انتشار'!$CV$12/1000</f>
        <v>135.4</v>
      </c>
      <c r="G13" s="82">
        <f>SUM('[1]تامین مالی - انتشار'!$CT$12:$CV$12)/1000</f>
        <v>293.10000000000002</v>
      </c>
      <c r="H13" s="82"/>
      <c r="I13" s="82">
        <f t="shared" ref="I13" si="3">((F13/E13)*100)-100</f>
        <v>28.341232227488177</v>
      </c>
      <c r="J13" s="83">
        <f>((G13/B13)*100)-100</f>
        <v>66.628766344513934</v>
      </c>
      <c r="K13" s="8"/>
      <c r="L13" s="56"/>
      <c r="M13" s="56"/>
      <c r="N13" s="8"/>
      <c r="O13" s="8"/>
    </row>
    <row r="14" spans="1:15" ht="21.75" thickBot="1">
      <c r="A14" s="54" t="s">
        <v>31</v>
      </c>
      <c r="B14" s="84">
        <f>B13+B11+B6</f>
        <v>1071.27</v>
      </c>
      <c r="C14" s="84">
        <f>C13+C11+C6</f>
        <v>9552.66</v>
      </c>
      <c r="D14" s="84"/>
      <c r="E14" s="84">
        <v>135.19999999999999</v>
      </c>
      <c r="F14" s="84">
        <f t="shared" ref="F14:G14" si="4">F13+F11+F6</f>
        <v>1577.5810000000001</v>
      </c>
      <c r="G14" s="84">
        <f t="shared" si="4"/>
        <v>2134.9810000000002</v>
      </c>
      <c r="H14" s="84"/>
      <c r="I14" s="84" t="s">
        <v>51</v>
      </c>
      <c r="J14" s="85">
        <f>((G14/B14)*100)-100</f>
        <v>99.294388902891001</v>
      </c>
      <c r="K14" s="8"/>
      <c r="L14" s="56"/>
      <c r="M14" s="56"/>
      <c r="N14" s="8"/>
      <c r="O14" s="8"/>
    </row>
    <row r="15" spans="1:15">
      <c r="A15" s="11" t="s">
        <v>53</v>
      </c>
      <c r="B15" s="11"/>
    </row>
    <row r="16" spans="1:15" s="7" customFormat="1">
      <c r="A16" s="105" t="s">
        <v>52</v>
      </c>
      <c r="B16" s="105"/>
      <c r="C16" s="105"/>
      <c r="D16" s="105"/>
      <c r="E16" s="105"/>
      <c r="F16" s="105"/>
      <c r="G16" s="62"/>
      <c r="J16" s="11"/>
    </row>
    <row r="17" spans="1:14">
      <c r="A17" s="68" t="s">
        <v>29</v>
      </c>
      <c r="B17" s="68"/>
      <c r="C17" s="68"/>
      <c r="D17" s="61"/>
      <c r="E17" s="61"/>
      <c r="F17" s="61"/>
      <c r="G17" s="61"/>
      <c r="H17" s="61"/>
      <c r="I17" s="61"/>
    </row>
    <row r="18" spans="1:14">
      <c r="A18" s="61"/>
      <c r="B18" s="61"/>
      <c r="C18" s="61"/>
      <c r="D18" s="61"/>
      <c r="E18" s="61"/>
      <c r="F18" s="61"/>
      <c r="G18" s="61"/>
      <c r="H18" s="61"/>
      <c r="I18" s="61"/>
      <c r="K18" s="7"/>
    </row>
    <row r="19" spans="1:14" s="16" customFormat="1" ht="18.75">
      <c r="A19" s="72"/>
      <c r="B19" s="72"/>
      <c r="C19" s="72"/>
      <c r="D19" s="72"/>
      <c r="E19" s="72"/>
      <c r="F19" s="72"/>
      <c r="K19" s="6"/>
      <c r="N19" s="18"/>
    </row>
    <row r="20" spans="1:14" s="16" customFormat="1" ht="18.75">
      <c r="A20" s="17"/>
      <c r="B20" s="17"/>
      <c r="C20" s="17"/>
      <c r="D20" s="17"/>
      <c r="E20" s="17"/>
      <c r="F20" s="17"/>
      <c r="G20" s="17"/>
      <c r="H20" s="17"/>
      <c r="I20" s="17"/>
      <c r="K20" s="6"/>
      <c r="N20" s="18"/>
    </row>
    <row r="21" spans="1:14" s="16" customFormat="1" ht="18.75">
      <c r="A21" s="17"/>
      <c r="B21" s="17"/>
      <c r="C21" s="17"/>
      <c r="D21" s="17"/>
      <c r="E21" s="17"/>
      <c r="F21" s="17"/>
      <c r="G21" s="17"/>
      <c r="H21" s="17"/>
      <c r="I21" s="17"/>
      <c r="K21" s="6"/>
      <c r="N21" s="18"/>
    </row>
    <row r="22" spans="1:14" s="16" customFormat="1" ht="18.75">
      <c r="A22" s="17"/>
      <c r="B22" s="17"/>
      <c r="K22" s="6"/>
      <c r="N22" s="18"/>
    </row>
    <row r="23" spans="1:14" s="16" customFormat="1" ht="21">
      <c r="A23" s="17"/>
      <c r="B23" s="17"/>
      <c r="K23" s="5"/>
      <c r="N23" s="18"/>
    </row>
    <row r="24" spans="1:14" s="16" customFormat="1" ht="18.75">
      <c r="K24" s="6"/>
      <c r="N24" s="18"/>
    </row>
    <row r="25" spans="1:14" ht="21">
      <c r="K25" s="5"/>
      <c r="N25" s="18"/>
    </row>
    <row r="26" spans="1:14" ht="18.75">
      <c r="K26" s="6"/>
      <c r="N26" s="18"/>
    </row>
  </sheetData>
  <mergeCells count="6">
    <mergeCell ref="B2:G2"/>
    <mergeCell ref="I3:J3"/>
    <mergeCell ref="A16:F16"/>
    <mergeCell ref="A3:A5"/>
    <mergeCell ref="B3:C3"/>
    <mergeCell ref="E3:G3"/>
  </mergeCells>
  <printOptions horizontalCentered="1"/>
  <pageMargins left="0.70866141732283472" right="0.70866141732283472" top="3.1496062992125986" bottom="0.74803149606299213" header="0.31496062992125984" footer="0.31496062992125984"/>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شاخص فعالیت </vt:lpstr>
      <vt:lpstr>اوراق مالی اسلامی</vt:lpstr>
      <vt:lpstr>'شاخص فعالیت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sa.nasiri</dc:creator>
  <cp:lastModifiedBy>n.kilani</cp:lastModifiedBy>
  <cp:lastPrinted>2026-08-10T04:34:55Z</cp:lastPrinted>
  <dcterms:created xsi:type="dcterms:W3CDTF">2003-09-29T07:20:23Z</dcterms:created>
  <dcterms:modified xsi:type="dcterms:W3CDTF">2026-08-10T04:35:04Z</dcterms:modified>
</cp:coreProperties>
</file>