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20" windowWidth="12120" windowHeight="9120" tabRatio="939" activeTab="0"/>
  </bookViews>
  <sheets>
    <sheet name="استانی کل" sheetId="1" r:id="rId1"/>
  </sheets>
  <externalReferences>
    <externalReference r:id="rId4"/>
    <externalReference r:id="rId5"/>
  </externalReferences>
  <definedNames>
    <definedName name="_xlnm.Print_Area" localSheetId="0">'استانی کل'!$B$1:$P$39</definedName>
    <definedName name="_xlnm.Print_Titles" localSheetId="0">'استانی کل'!$1:$6</definedName>
  </definedNames>
  <calcPr fullCalcOnLoad="1"/>
</workbook>
</file>

<file path=xl/sharedStrings.xml><?xml version="1.0" encoding="utf-8"?>
<sst xmlns="http://schemas.openxmlformats.org/spreadsheetml/2006/main" count="51" uniqueCount="46">
  <si>
    <t>نام استان</t>
  </si>
  <si>
    <t>رديف</t>
  </si>
  <si>
    <t>اصفهان</t>
  </si>
  <si>
    <t>خراسان رضوی</t>
  </si>
  <si>
    <t>مازندران</t>
  </si>
  <si>
    <t>فارس</t>
  </si>
  <si>
    <t>خوزستان</t>
  </si>
  <si>
    <t>گيلان</t>
  </si>
  <si>
    <t>کرمان</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</si>
  <si>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</si>
  <si>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</si>
  <si>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</si>
  <si>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</si>
  <si>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</si>
  <si>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</si>
  <si>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</si>
  <si>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</si>
  <si>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</si>
  <si>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</si>
  <si>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</si>
  <si>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</si>
  <si>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</si>
  <si>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</si>
  <si>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</si>
  <si>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</si>
  <si>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</si>
  <si>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خراسان شمالی</t>
  </si>
  <si>
    <t>خراسان جنوبی</t>
  </si>
  <si>
    <t>جمع کل</t>
  </si>
  <si>
    <t>کهگيلويه وبويراحمد</t>
  </si>
  <si>
    <t xml:space="preserve">سپرده ها </t>
  </si>
  <si>
    <t xml:space="preserve"> به تسهيلات همان استان</t>
  </si>
  <si>
    <t>سهم استان از کل</t>
  </si>
  <si>
    <t>مبلغ</t>
  </si>
  <si>
    <t>آذربايجان شرقی</t>
  </si>
  <si>
    <t>آذربايجان غربی</t>
  </si>
  <si>
    <r>
      <t xml:space="preserve"> با کسر سپرده قانونی</t>
    </r>
    <r>
      <rPr>
        <b/>
        <sz val="18"/>
        <rFont val="Arial"/>
        <family val="2"/>
      </rPr>
      <t>**</t>
    </r>
  </si>
  <si>
    <t>تسهيلات</t>
  </si>
  <si>
    <t>اداره اطلاعات بانکي</t>
  </si>
  <si>
    <t>سپرده ها با کسر سپرده قانونی</t>
  </si>
  <si>
    <t>دايره آمارهاي استاني 1</t>
  </si>
  <si>
    <t>کل مانده سپرده ها وتسهيلات اعطايي ريالی و ارزی بانکها ومؤسسه اعتباری توسعه به تفکيک استان در پايان تيرماه سال 1389</t>
  </si>
  <si>
    <t>*</t>
  </si>
  <si>
    <r>
      <t xml:space="preserve">تهران   </t>
    </r>
    <r>
      <rPr>
        <b/>
        <sz val="36"/>
        <rFont val="Arial"/>
        <family val="2"/>
      </rPr>
      <t>*</t>
    </r>
  </si>
  <si>
    <t>يکي از علل مهم بالا بودن رقم تسهيلات وسپرده ها در استان تهران استقراردفاتر بسياري ازشرکتها وموسسات توليدي ساير استانها در استان تهران بوده وعمده فعاليتهاي بانکي آنها ازطريق  شعب بانکهاي اين استان انجام مي شود.</t>
  </si>
  <si>
    <t>ارقام به ميليارد ريال</t>
  </si>
</sst>
</file>

<file path=xl/styles.xml><?xml version="1.0" encoding="utf-8"?>
<styleSheet xmlns="http://schemas.openxmlformats.org/spreadsheetml/2006/main">
  <numFmts count="40">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429]hh:mm:ss\ AM/PM"/>
    <numFmt numFmtId="182" formatCode="#,##0.000"/>
    <numFmt numFmtId="183" formatCode="#,##0.0000"/>
    <numFmt numFmtId="184" formatCode="#,##0.00000"/>
    <numFmt numFmtId="185" formatCode="#,##0.000000"/>
    <numFmt numFmtId="186" formatCode="0.0"/>
    <numFmt numFmtId="187" formatCode="0.00000"/>
    <numFmt numFmtId="188" formatCode="0.0000"/>
    <numFmt numFmtId="189" formatCode="0.000"/>
    <numFmt numFmtId="190" formatCode="0.0000000"/>
    <numFmt numFmtId="191" formatCode="0.000000"/>
    <numFmt numFmtId="192" formatCode="&quot;Yes&quot;;&quot;Yes&quot;;&quot;No&quot;"/>
    <numFmt numFmtId="193" formatCode="&quot;True&quot;;&quot;True&quot;;&quot;False&quot;"/>
    <numFmt numFmtId="194" formatCode="&quot;On&quot;;&quot;On&quot;;&quot;Off&quot;"/>
    <numFmt numFmtId="195" formatCode="[$€-2]\ #,##0.00_);[Red]\([$€-2]\ #,##0.00\)"/>
  </numFmts>
  <fonts count="59">
    <font>
      <sz val="10"/>
      <name val="Arial"/>
      <family val="0"/>
    </font>
    <font>
      <sz val="14"/>
      <name val="Titr"/>
      <family val="0"/>
    </font>
    <font>
      <b/>
      <sz val="24"/>
      <name val="Badr"/>
      <family val="0"/>
    </font>
    <font>
      <sz val="8"/>
      <name val="Arial"/>
      <family val="2"/>
    </font>
    <font>
      <b/>
      <sz val="20"/>
      <name val="Badr"/>
      <family val="0"/>
    </font>
    <font>
      <b/>
      <sz val="23"/>
      <name val="Badr"/>
      <family val="0"/>
    </font>
    <font>
      <sz val="20"/>
      <name val="Arial"/>
      <family val="2"/>
    </font>
    <font>
      <b/>
      <sz val="20"/>
      <name val="Homa"/>
      <family val="0"/>
    </font>
    <font>
      <sz val="20"/>
      <name val="Titr"/>
      <family val="0"/>
    </font>
    <font>
      <b/>
      <sz val="22"/>
      <name val="Compset"/>
      <family val="0"/>
    </font>
    <font>
      <b/>
      <sz val="14"/>
      <name val="Homa"/>
      <family val="0"/>
    </font>
    <font>
      <sz val="20"/>
      <name val="Badr"/>
      <family val="0"/>
    </font>
    <font>
      <b/>
      <sz val="18"/>
      <name val="Lotus"/>
      <family val="0"/>
    </font>
    <font>
      <b/>
      <sz val="18"/>
      <name val="Elham"/>
      <family val="0"/>
    </font>
    <font>
      <u val="single"/>
      <sz val="7.5"/>
      <color indexed="12"/>
      <name val="Arial"/>
      <family val="2"/>
    </font>
    <font>
      <u val="single"/>
      <sz val="7.5"/>
      <color indexed="36"/>
      <name val="Arial"/>
      <family val="2"/>
    </font>
    <font>
      <b/>
      <sz val="15"/>
      <name val="Homa"/>
      <family val="0"/>
    </font>
    <font>
      <b/>
      <sz val="18"/>
      <name val="Arial"/>
      <family val="2"/>
    </font>
    <font>
      <b/>
      <sz val="10"/>
      <name val="Homa"/>
      <family val="0"/>
    </font>
    <font>
      <b/>
      <sz val="36"/>
      <name val="Arial"/>
      <family val="2"/>
    </font>
    <font>
      <b/>
      <sz val="24"/>
      <name val="B Nazanin"/>
      <family val="0"/>
    </font>
    <font>
      <b/>
      <sz val="20"/>
      <name val="Nazani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8"/>
      <color indexed="8"/>
      <name val="Arial"/>
      <family val="2"/>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thin"/>
      <top style="medium"/>
      <bottom style="medium"/>
    </border>
    <border>
      <left style="thin"/>
      <right style="thin"/>
      <top style="medium"/>
      <bottom style="thin"/>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style="medium"/>
    </border>
    <border>
      <left style="thick"/>
      <right style="thin"/>
      <top style="medium"/>
      <bottom style="medium"/>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ck"/>
      <right style="thin"/>
      <top style="thin"/>
      <bottom style="thin"/>
    </border>
    <border>
      <left style="thick"/>
      <right style="thin"/>
      <top style="thin"/>
      <bottom style="medium"/>
    </border>
    <border>
      <left style="thin"/>
      <right>
        <color indexed="63"/>
      </right>
      <top style="medium"/>
      <bottom style="medium"/>
    </border>
    <border>
      <left style="medium"/>
      <right style="medium"/>
      <top style="medium"/>
      <bottom>
        <color indexed="63"/>
      </bottom>
    </border>
    <border>
      <left style="thin"/>
      <right style="medium"/>
      <top style="medium"/>
      <bottom style="medium"/>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medium"/>
      <right>
        <color indexed="63"/>
      </right>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3" fontId="0" fillId="0" borderId="0" xfId="0" applyNumberFormat="1" applyAlignment="1">
      <alignment/>
    </xf>
    <xf numFmtId="0" fontId="1" fillId="0" borderId="0" xfId="0" applyFont="1" applyBorder="1" applyAlignment="1">
      <alignment horizontal="center" vertical="center"/>
    </xf>
    <xf numFmtId="0" fontId="11" fillId="0" borderId="10" xfId="0" applyFont="1" applyBorder="1" applyAlignment="1">
      <alignment horizontal="center" vertical="center"/>
    </xf>
    <xf numFmtId="0" fontId="4" fillId="0" borderId="11" xfId="0" applyFont="1" applyBorder="1" applyAlignment="1">
      <alignment horizontal="center" vertical="center"/>
    </xf>
    <xf numFmtId="0" fontId="11" fillId="0" borderId="12" xfId="0" applyFont="1" applyBorder="1" applyAlignment="1">
      <alignment horizontal="center" vertical="center"/>
    </xf>
    <xf numFmtId="0" fontId="10" fillId="33" borderId="13"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1" xfId="0" applyFont="1" applyFill="1" applyBorder="1" applyAlignment="1">
      <alignment horizontal="center" vertical="center"/>
    </xf>
    <xf numFmtId="180" fontId="5" fillId="0" borderId="14" xfId="0" applyNumberFormat="1" applyFont="1" applyBorder="1" applyAlignment="1">
      <alignment horizontal="right" vertical="center" shrinkToFit="1"/>
    </xf>
    <xf numFmtId="180" fontId="5" fillId="0" borderId="15" xfId="0" applyNumberFormat="1" applyFont="1" applyBorder="1" applyAlignment="1">
      <alignment horizontal="right" vertical="center" shrinkToFit="1"/>
    </xf>
    <xf numFmtId="180" fontId="5" fillId="0" borderId="16" xfId="0" applyNumberFormat="1" applyFont="1" applyBorder="1" applyAlignment="1">
      <alignment horizontal="right" vertical="center" shrinkToFit="1"/>
    </xf>
    <xf numFmtId="3" fontId="5" fillId="0" borderId="17" xfId="0" applyNumberFormat="1" applyFont="1" applyBorder="1" applyAlignment="1">
      <alignment horizontal="right" vertical="center" shrinkToFit="1"/>
    </xf>
    <xf numFmtId="180" fontId="5" fillId="0" borderId="18" xfId="0" applyNumberFormat="1" applyFont="1" applyBorder="1" applyAlignment="1">
      <alignment horizontal="right" vertical="center" shrinkToFit="1"/>
    </xf>
    <xf numFmtId="180" fontId="5" fillId="0" borderId="19" xfId="0" applyNumberFormat="1" applyFont="1" applyBorder="1" applyAlignment="1">
      <alignment horizontal="right" vertical="center" shrinkToFit="1"/>
    </xf>
    <xf numFmtId="180" fontId="2" fillId="33" borderId="20" xfId="0" applyNumberFormat="1" applyFont="1" applyFill="1" applyBorder="1" applyAlignment="1">
      <alignment horizontal="right" vertical="center" shrinkToFit="1"/>
    </xf>
    <xf numFmtId="3" fontId="2" fillId="33" borderId="13" xfId="0" applyNumberFormat="1" applyFont="1" applyFill="1" applyBorder="1" applyAlignment="1">
      <alignment horizontal="right" vertical="center" shrinkToFit="1"/>
    </xf>
    <xf numFmtId="180" fontId="5" fillId="0" borderId="21" xfId="0" applyNumberFormat="1" applyFont="1" applyBorder="1" applyAlignment="1">
      <alignment horizontal="right" vertical="center" shrinkToFit="1"/>
    </xf>
    <xf numFmtId="0" fontId="12" fillId="0" borderId="22" xfId="0" applyFont="1" applyBorder="1" applyAlignment="1">
      <alignment horizontal="right" vertical="center" shrinkToFit="1"/>
    </xf>
    <xf numFmtId="0" fontId="12" fillId="0" borderId="23" xfId="0" applyFont="1" applyBorder="1" applyAlignment="1">
      <alignment horizontal="right" vertical="center" shrinkToFit="1"/>
    </xf>
    <xf numFmtId="0" fontId="12" fillId="0" borderId="24" xfId="0" applyFont="1" applyBorder="1" applyAlignment="1">
      <alignment horizontal="right" vertical="center" shrinkToFit="1"/>
    </xf>
    <xf numFmtId="0" fontId="12" fillId="0" borderId="23" xfId="0" applyFont="1" applyFill="1" applyBorder="1" applyAlignment="1">
      <alignment horizontal="right" vertical="center" shrinkToFit="1"/>
    </xf>
    <xf numFmtId="180" fontId="5" fillId="0" borderId="25" xfId="0" applyNumberFormat="1" applyFont="1" applyBorder="1" applyAlignment="1">
      <alignment horizontal="right" vertical="center" shrinkToFit="1"/>
    </xf>
    <xf numFmtId="180" fontId="5" fillId="33" borderId="13" xfId="0" applyNumberFormat="1" applyFont="1" applyFill="1" applyBorder="1" applyAlignment="1">
      <alignment horizontal="right" vertical="center" shrinkToFit="1"/>
    </xf>
    <xf numFmtId="180" fontId="5" fillId="0" borderId="26" xfId="0" applyNumberFormat="1" applyFont="1" applyBorder="1" applyAlignment="1">
      <alignment horizontal="right" vertical="center" shrinkToFit="1"/>
    </xf>
    <xf numFmtId="3" fontId="5" fillId="33" borderId="27" xfId="0" applyNumberFormat="1" applyFont="1" applyFill="1" applyBorder="1" applyAlignment="1">
      <alignment horizontal="right" vertical="center" shrinkToFit="1"/>
    </xf>
    <xf numFmtId="180" fontId="0" fillId="0" borderId="0" xfId="0" applyNumberFormat="1" applyAlignment="1">
      <alignment vertical="center"/>
    </xf>
    <xf numFmtId="3" fontId="5" fillId="0" borderId="17" xfId="0" applyNumberFormat="1" applyFont="1" applyFill="1" applyBorder="1" applyAlignment="1">
      <alignment horizontal="right" vertical="center" shrinkToFit="1"/>
    </xf>
    <xf numFmtId="180" fontId="5" fillId="0" borderId="16" xfId="0" applyNumberFormat="1" applyFont="1" applyFill="1" applyBorder="1" applyAlignment="1">
      <alignment horizontal="right" vertical="center" shrinkToFit="1"/>
    </xf>
    <xf numFmtId="180" fontId="5" fillId="0" borderId="18" xfId="0" applyNumberFormat="1" applyFont="1" applyFill="1" applyBorder="1" applyAlignment="1">
      <alignment horizontal="right" vertical="center" shrinkToFit="1"/>
    </xf>
    <xf numFmtId="180" fontId="5" fillId="0" borderId="25" xfId="0" applyNumberFormat="1" applyFont="1" applyFill="1" applyBorder="1" applyAlignment="1">
      <alignment horizontal="right" vertical="center" shrinkToFit="1"/>
    </xf>
    <xf numFmtId="180" fontId="9" fillId="0" borderId="0" xfId="0" applyNumberFormat="1" applyFont="1" applyBorder="1" applyAlignment="1">
      <alignment horizontal="centerContinuous" vertical="center"/>
    </xf>
    <xf numFmtId="0" fontId="7" fillId="33" borderId="28" xfId="0" applyFont="1" applyFill="1" applyBorder="1" applyAlignment="1">
      <alignment vertical="center" textRotation="180"/>
    </xf>
    <xf numFmtId="0" fontId="16" fillId="33" borderId="27" xfId="0" applyFont="1" applyFill="1" applyBorder="1" applyAlignment="1">
      <alignment horizontal="center" vertical="center"/>
    </xf>
    <xf numFmtId="0" fontId="6" fillId="0" borderId="0" xfId="0" applyFont="1" applyAlignment="1">
      <alignment horizontal="centerContinuous"/>
    </xf>
    <xf numFmtId="0" fontId="8" fillId="0" borderId="0" xfId="0" applyFont="1" applyBorder="1" applyAlignment="1">
      <alignment horizontal="center" vertical="center"/>
    </xf>
    <xf numFmtId="0" fontId="16" fillId="33" borderId="29" xfId="0" applyFont="1" applyFill="1" applyBorder="1" applyAlignment="1">
      <alignment horizontal="center" vertical="center"/>
    </xf>
    <xf numFmtId="0" fontId="10" fillId="33" borderId="30"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7" fillId="33" borderId="30" xfId="0" applyFont="1" applyFill="1" applyBorder="1" applyAlignment="1">
      <alignment vertical="center"/>
    </xf>
    <xf numFmtId="0" fontId="16" fillId="33" borderId="31" xfId="0" applyFont="1" applyFill="1" applyBorder="1" applyAlignment="1">
      <alignment horizontal="center" vertical="center"/>
    </xf>
    <xf numFmtId="3" fontId="5" fillId="0" borderId="17" xfId="0" applyNumberFormat="1" applyFont="1" applyBorder="1" applyAlignment="1" applyProtection="1">
      <alignment horizontal="right" vertical="center" shrinkToFit="1"/>
      <protection hidden="1"/>
    </xf>
    <xf numFmtId="3" fontId="5" fillId="34" borderId="17" xfId="0" applyNumberFormat="1" applyFont="1" applyFill="1" applyBorder="1" applyAlignment="1">
      <alignment horizontal="right" vertical="center" shrinkToFit="1"/>
    </xf>
    <xf numFmtId="180" fontId="5" fillId="34" borderId="25" xfId="0" applyNumberFormat="1" applyFont="1" applyFill="1" applyBorder="1" applyAlignment="1">
      <alignment horizontal="right" vertical="center" shrinkToFit="1"/>
    </xf>
    <xf numFmtId="180" fontId="5" fillId="34" borderId="18" xfId="0" applyNumberFormat="1" applyFont="1" applyFill="1" applyBorder="1" applyAlignment="1">
      <alignment horizontal="right" vertical="center" shrinkToFit="1"/>
    </xf>
    <xf numFmtId="180" fontId="5" fillId="34" borderId="16" xfId="0" applyNumberFormat="1" applyFont="1" applyFill="1" applyBorder="1" applyAlignment="1">
      <alignment horizontal="right" vertical="center" shrinkToFit="1"/>
    </xf>
    <xf numFmtId="0" fontId="12" fillId="34" borderId="23" xfId="0" applyFont="1" applyFill="1" applyBorder="1" applyAlignment="1">
      <alignment horizontal="right" vertical="center" shrinkToFit="1"/>
    </xf>
    <xf numFmtId="0" fontId="11" fillId="34" borderId="12" xfId="0" applyFont="1" applyFill="1" applyBorder="1" applyAlignment="1">
      <alignment horizontal="center" vertical="center"/>
    </xf>
    <xf numFmtId="0" fontId="0" fillId="34" borderId="0" xfId="0" applyFill="1" applyAlignment="1">
      <alignment/>
    </xf>
    <xf numFmtId="180" fontId="0" fillId="34" borderId="0" xfId="0" applyNumberFormat="1" applyFill="1" applyAlignment="1">
      <alignment vertical="center"/>
    </xf>
    <xf numFmtId="0" fontId="0" fillId="0" borderId="0" xfId="0" applyFill="1" applyAlignment="1">
      <alignment/>
    </xf>
    <xf numFmtId="0" fontId="13" fillId="0" borderId="0" xfId="0" applyFont="1" applyFill="1" applyBorder="1" applyAlignment="1">
      <alignment horizontal="center" vertical="center"/>
    </xf>
    <xf numFmtId="3" fontId="2" fillId="0" borderId="0" xfId="0" applyNumberFormat="1" applyFont="1" applyFill="1" applyBorder="1" applyAlignment="1">
      <alignment horizontal="right" vertical="center" shrinkToFit="1"/>
    </xf>
    <xf numFmtId="180" fontId="2" fillId="0" borderId="0" xfId="0" applyNumberFormat="1" applyFont="1" applyFill="1" applyBorder="1" applyAlignment="1">
      <alignment horizontal="right" vertical="center" shrinkToFit="1"/>
    </xf>
    <xf numFmtId="180" fontId="5" fillId="0" borderId="0" xfId="0" applyNumberFormat="1" applyFont="1" applyFill="1" applyBorder="1" applyAlignment="1">
      <alignment horizontal="right" vertical="center" shrinkToFit="1"/>
    </xf>
    <xf numFmtId="3" fontId="5" fillId="0" borderId="0" xfId="0" applyNumberFormat="1" applyFont="1" applyFill="1" applyBorder="1" applyAlignment="1">
      <alignment horizontal="right" vertical="center" shrinkToFit="1"/>
    </xf>
    <xf numFmtId="0" fontId="0" fillId="0" borderId="0" xfId="0" applyFill="1" applyBorder="1" applyAlignment="1">
      <alignment/>
    </xf>
    <xf numFmtId="3" fontId="2" fillId="33" borderId="32" xfId="0" applyNumberFormat="1" applyFont="1" applyFill="1" applyBorder="1" applyAlignment="1">
      <alignment horizontal="right" vertical="center" shrinkToFit="1"/>
    </xf>
    <xf numFmtId="1" fontId="19" fillId="0" borderId="0" xfId="0" applyNumberFormat="1" applyFont="1" applyAlignment="1">
      <alignment horizontal="distributed" vertical="justify" wrapText="1" readingOrder="2"/>
    </xf>
    <xf numFmtId="0" fontId="18" fillId="33" borderId="30" xfId="0" applyFont="1" applyFill="1" applyBorder="1" applyAlignment="1">
      <alignment horizontal="center" vertical="center" wrapText="1"/>
    </xf>
    <xf numFmtId="3" fontId="5" fillId="0" borderId="33" xfId="0" applyNumberFormat="1" applyFont="1" applyBorder="1" applyAlignment="1">
      <alignment horizontal="right" vertical="center" shrinkToFit="1"/>
    </xf>
    <xf numFmtId="3" fontId="5" fillId="0" borderId="33" xfId="0" applyNumberFormat="1" applyFont="1" applyBorder="1" applyAlignment="1" applyProtection="1">
      <alignment horizontal="right" vertical="center" shrinkToFit="1"/>
      <protection hidden="1"/>
    </xf>
    <xf numFmtId="3" fontId="5" fillId="0" borderId="33" xfId="0" applyNumberFormat="1" applyFont="1" applyFill="1" applyBorder="1" applyAlignment="1">
      <alignment horizontal="right" vertical="center" shrinkToFit="1"/>
    </xf>
    <xf numFmtId="3" fontId="5" fillId="34" borderId="33" xfId="0" applyNumberFormat="1" applyFont="1" applyFill="1" applyBorder="1" applyAlignment="1">
      <alignment horizontal="right" vertical="center" shrinkToFit="1"/>
    </xf>
    <xf numFmtId="0" fontId="58" fillId="0" borderId="0" xfId="0" applyFont="1" applyAlignment="1">
      <alignment horizontal="left" readingOrder="2"/>
    </xf>
    <xf numFmtId="0" fontId="21" fillId="0" borderId="0" xfId="0" applyFont="1" applyAlignment="1">
      <alignment/>
    </xf>
    <xf numFmtId="0" fontId="21" fillId="0" borderId="0" xfId="0" applyNumberFormat="1" applyFont="1" applyBorder="1" applyAlignment="1">
      <alignment vertical="center"/>
    </xf>
    <xf numFmtId="0" fontId="13" fillId="33" borderId="31" xfId="0" applyFont="1" applyFill="1" applyBorder="1" applyAlignment="1">
      <alignment horizontal="center" vertical="center"/>
    </xf>
    <xf numFmtId="0" fontId="13" fillId="33" borderId="34" xfId="0" applyFont="1" applyFill="1" applyBorder="1" applyAlignment="1">
      <alignment horizontal="center" vertical="center"/>
    </xf>
    <xf numFmtId="0" fontId="20" fillId="34" borderId="0" xfId="0" applyFont="1" applyFill="1" applyBorder="1" applyAlignment="1">
      <alignment horizontal="center" vertical="center" wrapText="1"/>
    </xf>
    <xf numFmtId="3" fontId="12" fillId="0" borderId="0" xfId="0" applyNumberFormat="1" applyFont="1" applyBorder="1" applyAlignment="1">
      <alignment horizontal="distributed" vertical="distributed" wrapText="1"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35</xdr:row>
      <xdr:rowOff>504825</xdr:rowOff>
    </xdr:from>
    <xdr:to>
      <xdr:col>14</xdr:col>
      <xdr:colOff>0</xdr:colOff>
      <xdr:row>36</xdr:row>
      <xdr:rowOff>161925</xdr:rowOff>
    </xdr:to>
    <xdr:sp>
      <xdr:nvSpPr>
        <xdr:cNvPr id="1" name="Text Box 16"/>
        <xdr:cNvSpPr txBox="1">
          <a:spLocks noChangeArrowheads="1"/>
        </xdr:cNvSpPr>
      </xdr:nvSpPr>
      <xdr:spPr>
        <a:xfrm>
          <a:off x="6953250" y="19973925"/>
          <a:ext cx="0" cy="200025"/>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twoCellAnchor>
    <xdr:from>
      <xdr:col>13</xdr:col>
      <xdr:colOff>314325</xdr:colOff>
      <xdr:row>35</xdr:row>
      <xdr:rowOff>504825</xdr:rowOff>
    </xdr:from>
    <xdr:to>
      <xdr:col>13</xdr:col>
      <xdr:colOff>857250</xdr:colOff>
      <xdr:row>36</xdr:row>
      <xdr:rowOff>276225</xdr:rowOff>
    </xdr:to>
    <xdr:sp>
      <xdr:nvSpPr>
        <xdr:cNvPr id="2" name="Text Box 17"/>
        <xdr:cNvSpPr txBox="1">
          <a:spLocks noChangeArrowheads="1"/>
        </xdr:cNvSpPr>
      </xdr:nvSpPr>
      <xdr:spPr>
        <a:xfrm>
          <a:off x="6953250" y="19973925"/>
          <a:ext cx="0" cy="314325"/>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twoCellAnchor>
    <xdr:from>
      <xdr:col>18</xdr:col>
      <xdr:colOff>28575</xdr:colOff>
      <xdr:row>35</xdr:row>
      <xdr:rowOff>66675</xdr:rowOff>
    </xdr:from>
    <xdr:to>
      <xdr:col>19</xdr:col>
      <xdr:colOff>28575</xdr:colOff>
      <xdr:row>35</xdr:row>
      <xdr:rowOff>504825</xdr:rowOff>
    </xdr:to>
    <xdr:sp>
      <xdr:nvSpPr>
        <xdr:cNvPr id="3" name="Text Box 23"/>
        <xdr:cNvSpPr txBox="1">
          <a:spLocks noChangeArrowheads="1"/>
        </xdr:cNvSpPr>
      </xdr:nvSpPr>
      <xdr:spPr>
        <a:xfrm>
          <a:off x="11163300" y="19535775"/>
          <a:ext cx="609600" cy="438150"/>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ole%20%20tashilat%20va%20sepordeha%20arz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ole%20%20tashilat%20va%20sepordeha%20ria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بانکها"/>
      <sheetName val="استانی کل"/>
      <sheetName val="دولتی"/>
      <sheetName val=" تجاری"/>
      <sheetName val=" تخصصی"/>
      <sheetName val="خصوصی"/>
      <sheetName val="meli"/>
      <sheetName val="saderat"/>
      <sheetName val="tejarat"/>
      <sheetName val="melat"/>
      <sheetName val="sepah"/>
      <sheetName val="refah"/>
      <sheetName val="maskan"/>
      <sheetName val="keshavarzi"/>
      <sheetName val="sanat"/>
      <sheetName val="toseh"/>
      <sheetName val="karafarin"/>
      <sheetName val="saman"/>
      <sheetName val="eghtasad "/>
      <sheetName val="parsian"/>
      <sheetName val="pasargad"/>
      <sheetName val="sarmaye"/>
      <sheetName val="moaseseh"/>
    </sheetNames>
    <sheetDataSet>
      <sheetData sheetId="1">
        <row r="9">
          <cell r="L9">
            <v>138178.12323710398</v>
          </cell>
          <cell r="O9">
            <v>18378.226076652998</v>
          </cell>
          <cell r="P9">
            <v>171867.227194469</v>
          </cell>
          <cell r="R9">
            <v>171867.227194469</v>
          </cell>
          <cell r="T9">
            <v>119766.961596236</v>
          </cell>
        </row>
        <row r="10">
          <cell r="L10">
            <v>2977.0992342139994</v>
          </cell>
          <cell r="O10">
            <v>213.67864161000003</v>
          </cell>
          <cell r="P10">
            <v>4382.383799206</v>
          </cell>
          <cell r="R10">
            <v>4382.383799206</v>
          </cell>
          <cell r="T10">
            <v>2851.495469691</v>
          </cell>
        </row>
        <row r="11">
          <cell r="L11">
            <v>1601.978306325</v>
          </cell>
          <cell r="O11">
            <v>187.933344906</v>
          </cell>
          <cell r="P11">
            <v>1669.5301098119999</v>
          </cell>
          <cell r="R11">
            <v>1669.5301098119999</v>
          </cell>
          <cell r="T11">
            <v>1649.9501308440003</v>
          </cell>
        </row>
        <row r="12">
          <cell r="L12">
            <v>118.44687914900001</v>
          </cell>
          <cell r="O12">
            <v>28.605303686000003</v>
          </cell>
          <cell r="P12">
            <v>505.66953291699986</v>
          </cell>
          <cell r="R12">
            <v>505.66953291699986</v>
          </cell>
          <cell r="T12">
            <v>126.31731386500002</v>
          </cell>
        </row>
        <row r="13">
          <cell r="L13">
            <v>650.318059339</v>
          </cell>
          <cell r="O13">
            <v>78.68043717</v>
          </cell>
          <cell r="P13">
            <v>1186.342790738</v>
          </cell>
          <cell r="R13">
            <v>1186.342790738</v>
          </cell>
          <cell r="T13">
            <v>555.2360478780001</v>
          </cell>
        </row>
        <row r="14">
          <cell r="L14">
            <v>427.68501585399997</v>
          </cell>
          <cell r="O14">
            <v>316.91581275600004</v>
          </cell>
          <cell r="P14">
            <v>2065.5439956669998</v>
          </cell>
          <cell r="R14">
            <v>2065.5439956669998</v>
          </cell>
          <cell r="T14">
            <v>425.296004385</v>
          </cell>
        </row>
        <row r="15">
          <cell r="L15">
            <v>1917.5856013430002</v>
          </cell>
          <cell r="O15">
            <v>304.20902883300005</v>
          </cell>
          <cell r="P15">
            <v>1324.072877808</v>
          </cell>
          <cell r="R15">
            <v>1324.072877808</v>
          </cell>
          <cell r="T15">
            <v>2018.9202365670005</v>
          </cell>
        </row>
        <row r="16">
          <cell r="L16">
            <v>309.731110851</v>
          </cell>
          <cell r="O16">
            <v>26.962868387999997</v>
          </cell>
          <cell r="P16">
            <v>221.72440458800003</v>
          </cell>
          <cell r="R16">
            <v>221.72440458800003</v>
          </cell>
          <cell r="T16">
            <v>327.57955231</v>
          </cell>
        </row>
        <row r="17">
          <cell r="L17">
            <v>1882.471592872</v>
          </cell>
          <cell r="O17">
            <v>474.64466375899997</v>
          </cell>
          <cell r="P17">
            <v>291.198617628</v>
          </cell>
          <cell r="R17">
            <v>291.198617628</v>
          </cell>
          <cell r="T17">
            <v>1414.403814415</v>
          </cell>
        </row>
        <row r="18">
          <cell r="L18">
            <v>939.2875190850001</v>
          </cell>
          <cell r="O18">
            <v>47.889403076</v>
          </cell>
          <cell r="P18">
            <v>182.20780230799997</v>
          </cell>
          <cell r="R18">
            <v>182.20780230799997</v>
          </cell>
          <cell r="T18">
            <v>651.7218124310001</v>
          </cell>
        </row>
        <row r="19">
          <cell r="L19">
            <v>4096.447416123</v>
          </cell>
          <cell r="O19">
            <v>0</v>
          </cell>
          <cell r="P19">
            <v>563.0775804850001</v>
          </cell>
          <cell r="R19">
            <v>563.0775804850001</v>
          </cell>
          <cell r="T19">
            <v>3966.490507272</v>
          </cell>
        </row>
        <row r="20">
          <cell r="L20">
            <v>1870.089857321</v>
          </cell>
          <cell r="O20">
            <v>191.847303931</v>
          </cell>
          <cell r="P20">
            <v>703.658846333</v>
          </cell>
          <cell r="R20">
            <v>703.658846333</v>
          </cell>
          <cell r="T20">
            <v>1905.2118284609999</v>
          </cell>
        </row>
        <row r="21">
          <cell r="L21">
            <v>165.14494070499998</v>
          </cell>
          <cell r="O21">
            <v>131.526230175</v>
          </cell>
          <cell r="P21">
            <v>123.56378104900001</v>
          </cell>
          <cell r="R21">
            <v>123.56378104900001</v>
          </cell>
          <cell r="T21">
            <v>165.55296963199999</v>
          </cell>
        </row>
        <row r="22">
          <cell r="L22">
            <v>34.420059474999995</v>
          </cell>
          <cell r="O22">
            <v>12.054657459</v>
          </cell>
          <cell r="P22">
            <v>56.923391302000006</v>
          </cell>
          <cell r="R22">
            <v>56.923391302000006</v>
          </cell>
          <cell r="T22">
            <v>45.723879931</v>
          </cell>
        </row>
        <row r="23">
          <cell r="L23">
            <v>277.94053087000003</v>
          </cell>
          <cell r="O23">
            <v>15.395965309</v>
          </cell>
          <cell r="P23">
            <v>622.482185286</v>
          </cell>
          <cell r="R23">
            <v>622.482185286</v>
          </cell>
          <cell r="T23">
            <v>201.179450923</v>
          </cell>
        </row>
        <row r="24">
          <cell r="L24">
            <v>537.335343979</v>
          </cell>
          <cell r="O24">
            <v>12.675767254</v>
          </cell>
          <cell r="P24">
            <v>162.54219843500002</v>
          </cell>
          <cell r="R24">
            <v>162.54219843500002</v>
          </cell>
          <cell r="T24">
            <v>1088.286861423</v>
          </cell>
        </row>
        <row r="25">
          <cell r="L25">
            <v>101.997661531</v>
          </cell>
          <cell r="O25">
            <v>0</v>
          </cell>
          <cell r="P25">
            <v>27.353729909000002</v>
          </cell>
          <cell r="R25">
            <v>27.353729909000002</v>
          </cell>
          <cell r="T25">
            <v>99.949435156</v>
          </cell>
        </row>
        <row r="26">
          <cell r="L26">
            <v>152.919936692</v>
          </cell>
          <cell r="O26">
            <v>11.991801259</v>
          </cell>
          <cell r="P26">
            <v>70.504954021</v>
          </cell>
          <cell r="R26">
            <v>70.504954021</v>
          </cell>
          <cell r="T26">
            <v>12.79910126</v>
          </cell>
        </row>
        <row r="27">
          <cell r="L27">
            <v>7.88324025</v>
          </cell>
          <cell r="O27">
            <v>0</v>
          </cell>
          <cell r="P27">
            <v>141.21280466</v>
          </cell>
          <cell r="R27">
            <v>141.21280466</v>
          </cell>
          <cell r="T27">
            <v>0</v>
          </cell>
        </row>
        <row r="28">
          <cell r="L28">
            <v>77.65965020800002</v>
          </cell>
          <cell r="O28">
            <v>2.295845465</v>
          </cell>
          <cell r="P28">
            <v>428.394976294</v>
          </cell>
          <cell r="R28">
            <v>428.394976294</v>
          </cell>
          <cell r="T28">
            <v>10.053531389000002</v>
          </cell>
        </row>
        <row r="29">
          <cell r="L29">
            <v>22.759707816999995</v>
          </cell>
          <cell r="O29">
            <v>3.40166116</v>
          </cell>
          <cell r="P29">
            <v>130.571209224</v>
          </cell>
          <cell r="R29">
            <v>130.571209224</v>
          </cell>
          <cell r="T29">
            <v>6.7260263600000005</v>
          </cell>
        </row>
        <row r="30">
          <cell r="L30">
            <v>90.742044675</v>
          </cell>
          <cell r="O30">
            <v>15.832887578</v>
          </cell>
          <cell r="P30">
            <v>19.410276254</v>
          </cell>
          <cell r="R30">
            <v>19.410276254</v>
          </cell>
          <cell r="T30">
            <v>55.887273637</v>
          </cell>
        </row>
        <row r="31">
          <cell r="L31">
            <v>474.49670154200004</v>
          </cell>
          <cell r="O31">
            <v>73.746367564</v>
          </cell>
          <cell r="P31">
            <v>200.182417414</v>
          </cell>
          <cell r="R31">
            <v>200.182417414</v>
          </cell>
          <cell r="T31">
            <v>515.0048114260001</v>
          </cell>
        </row>
        <row r="32">
          <cell r="L32">
            <v>49.660046775</v>
          </cell>
          <cell r="O32">
            <v>7.226136138</v>
          </cell>
          <cell r="P32">
            <v>233.689480339</v>
          </cell>
          <cell r="R32">
            <v>233.689480339</v>
          </cell>
          <cell r="T32">
            <v>47.320690946</v>
          </cell>
        </row>
        <row r="33">
          <cell r="L33">
            <v>124.22871762</v>
          </cell>
          <cell r="O33">
            <v>55.119809472</v>
          </cell>
          <cell r="P33">
            <v>80.598140589</v>
          </cell>
          <cell r="R33">
            <v>80.598140589</v>
          </cell>
          <cell r="T33">
            <v>122.91045755100001</v>
          </cell>
        </row>
        <row r="34">
          <cell r="L34">
            <v>86.178945358</v>
          </cell>
          <cell r="O34">
            <v>0</v>
          </cell>
          <cell r="P34">
            <v>47.29827183300001</v>
          </cell>
          <cell r="R34">
            <v>47.29827183300001</v>
          </cell>
          <cell r="T34">
            <v>97.93567716299998</v>
          </cell>
        </row>
        <row r="35">
          <cell r="L35">
            <v>0</v>
          </cell>
          <cell r="O35">
            <v>0</v>
          </cell>
          <cell r="P35">
            <v>7.693434386</v>
          </cell>
          <cell r="R35">
            <v>7.693434386</v>
          </cell>
          <cell r="T35">
            <v>0</v>
          </cell>
        </row>
        <row r="36">
          <cell r="L36">
            <v>12.207474128</v>
          </cell>
          <cell r="O36">
            <v>0</v>
          </cell>
          <cell r="P36">
            <v>17.095922953</v>
          </cell>
          <cell r="R36">
            <v>17.095922953</v>
          </cell>
          <cell r="T36">
            <v>8.555472766</v>
          </cell>
        </row>
        <row r="37">
          <cell r="L37">
            <v>0</v>
          </cell>
          <cell r="O37">
            <v>0</v>
          </cell>
          <cell r="P37">
            <v>1.4178765469999999</v>
          </cell>
          <cell r="R37">
            <v>1.4178765469999999</v>
          </cell>
          <cell r="T37">
            <v>0</v>
          </cell>
        </row>
        <row r="38">
          <cell r="L38">
            <v>58.776543125</v>
          </cell>
          <cell r="O38">
            <v>0</v>
          </cell>
          <cell r="P38">
            <v>1.581685521</v>
          </cell>
          <cell r="R38">
            <v>1.581685521</v>
          </cell>
          <cell r="T38">
            <v>2.5701893499999997</v>
          </cell>
        </row>
        <row r="39">
          <cell r="O39">
            <v>20590.86001360099</v>
          </cell>
          <cell r="P39">
            <v>187335.15428797493</v>
          </cell>
          <cell r="R39">
            <v>187335.15428797493</v>
          </cell>
          <cell r="T39">
            <v>138140.04014326807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بانکها"/>
      <sheetName val="استانی کل"/>
      <sheetName val="دولتی"/>
      <sheetName val=" تجاری"/>
      <sheetName val=" تخصصی"/>
      <sheetName val="خصوصی"/>
      <sheetName val="meli"/>
      <sheetName val="saderat"/>
      <sheetName val="tejarat"/>
      <sheetName val="melat"/>
      <sheetName val="sepah"/>
      <sheetName val="refah"/>
      <sheetName val="maskan"/>
      <sheetName val="keshavarzi"/>
      <sheetName val="sanat"/>
      <sheetName val="toseh"/>
      <sheetName val="karafarin"/>
      <sheetName val="saman"/>
      <sheetName val="eghtasad "/>
      <sheetName val="parsian"/>
      <sheetName val="pasargad"/>
      <sheetName val="sarmaye"/>
      <sheetName val="moaseseh"/>
    </sheetNames>
    <sheetDataSet>
      <sheetData sheetId="1">
        <row r="9">
          <cell r="L9">
            <v>851356.3639127681</v>
          </cell>
          <cell r="O9">
            <v>108643.23842860198</v>
          </cell>
          <cell r="P9">
            <v>668775.0468728849</v>
          </cell>
          <cell r="R9">
            <v>797158.1148804849</v>
          </cell>
          <cell r="T9">
            <v>749124.1087102286</v>
          </cell>
        </row>
        <row r="10">
          <cell r="L10">
            <v>82813.66789631703</v>
          </cell>
          <cell r="O10">
            <v>8161.054960224</v>
          </cell>
          <cell r="P10">
            <v>84128.78265816749</v>
          </cell>
          <cell r="R10">
            <v>100073.78136062199</v>
          </cell>
          <cell r="T10">
            <v>78405.52794771706</v>
          </cell>
        </row>
        <row r="11">
          <cell r="L11">
            <v>64933.62508937901</v>
          </cell>
          <cell r="O11">
            <v>4558.0065532</v>
          </cell>
          <cell r="P11">
            <v>58160.50550814229</v>
          </cell>
          <cell r="R11">
            <v>69003.73839496801</v>
          </cell>
          <cell r="T11">
            <v>62506.402511714994</v>
          </cell>
        </row>
        <row r="12">
          <cell r="L12">
            <v>68312.69563746697</v>
          </cell>
          <cell r="O12">
            <v>3222.0929713229993</v>
          </cell>
          <cell r="P12">
            <v>41621.583489336146</v>
          </cell>
          <cell r="R12">
            <v>49331.20613553</v>
          </cell>
          <cell r="T12">
            <v>62160.283371500984</v>
          </cell>
        </row>
        <row r="13">
          <cell r="L13">
            <v>62359.85980644797</v>
          </cell>
          <cell r="O13">
            <v>4686.679584156</v>
          </cell>
          <cell r="P13">
            <v>62139.94132304704</v>
          </cell>
          <cell r="R13">
            <v>73691.06051456902</v>
          </cell>
          <cell r="T13">
            <v>57065.06415777401</v>
          </cell>
        </row>
        <row r="14">
          <cell r="L14">
            <v>58736.614390025985</v>
          </cell>
          <cell r="O14">
            <v>5525.963829422</v>
          </cell>
          <cell r="P14">
            <v>48847.580250605635</v>
          </cell>
          <cell r="R14">
            <v>57827.297639387005</v>
          </cell>
          <cell r="T14">
            <v>53416.60751385802</v>
          </cell>
        </row>
        <row r="15">
          <cell r="L15">
            <v>48831.94664896398</v>
          </cell>
          <cell r="O15">
            <v>2670.1937576389996</v>
          </cell>
          <cell r="P15">
            <v>40580.22257697921</v>
          </cell>
          <cell r="R15">
            <v>48157.45324142999</v>
          </cell>
          <cell r="T15">
            <v>43336.66655962702</v>
          </cell>
        </row>
        <row r="16">
          <cell r="L16">
            <v>38485.39095517099</v>
          </cell>
          <cell r="O16">
            <v>2642.052580671</v>
          </cell>
          <cell r="P16">
            <v>25948.720648859024</v>
          </cell>
          <cell r="R16">
            <v>30562.370315582</v>
          </cell>
          <cell r="T16">
            <v>34540.095637308</v>
          </cell>
        </row>
        <row r="17">
          <cell r="L17">
            <v>36970.21756089398</v>
          </cell>
          <cell r="O17">
            <v>3216.479350153</v>
          </cell>
          <cell r="P17">
            <v>30296.217399041034</v>
          </cell>
          <cell r="R17">
            <v>35968.363958537</v>
          </cell>
          <cell r="T17">
            <v>33740.00261016001</v>
          </cell>
        </row>
        <row r="18">
          <cell r="L18">
            <v>33762.479591470015</v>
          </cell>
          <cell r="O18">
            <v>1714.120753552</v>
          </cell>
          <cell r="P18">
            <v>20060.853339160032</v>
          </cell>
          <cell r="R18">
            <v>23802.729700775002</v>
          </cell>
          <cell r="T18">
            <v>30924.346518978</v>
          </cell>
        </row>
        <row r="19">
          <cell r="L19">
            <v>28138.627009462005</v>
          </cell>
          <cell r="O19">
            <v>1983.8733402130001</v>
          </cell>
          <cell r="P19">
            <v>16968.83441298866</v>
          </cell>
          <cell r="R19">
            <v>20086.532871635998</v>
          </cell>
          <cell r="T19">
            <v>25078.57619121601</v>
          </cell>
        </row>
        <row r="20">
          <cell r="L20">
            <v>25119.97612088799</v>
          </cell>
          <cell r="O20">
            <v>1265.488419325</v>
          </cell>
          <cell r="P20">
            <v>18479.345597800428</v>
          </cell>
          <cell r="R20">
            <v>22020.652253952998</v>
          </cell>
          <cell r="T20">
            <v>23430.118360398992</v>
          </cell>
        </row>
        <row r="21">
          <cell r="L21">
            <v>25785.004403596005</v>
          </cell>
          <cell r="O21">
            <v>1442.483007354</v>
          </cell>
          <cell r="P21">
            <v>13537.78942766992</v>
          </cell>
          <cell r="R21">
            <v>15997.720233095004</v>
          </cell>
          <cell r="T21">
            <v>22188.548834856014</v>
          </cell>
        </row>
        <row r="22">
          <cell r="L22">
            <v>20286.504223452997</v>
          </cell>
          <cell r="O22">
            <v>857.698852684</v>
          </cell>
          <cell r="P22">
            <v>13975.198506931807</v>
          </cell>
          <cell r="R22">
            <v>16474.666373085</v>
          </cell>
          <cell r="T22">
            <v>17460.09462740899</v>
          </cell>
        </row>
        <row r="23">
          <cell r="L23">
            <v>20405.536317810995</v>
          </cell>
          <cell r="O23">
            <v>1284.3870358100003</v>
          </cell>
          <cell r="P23">
            <v>14411.519720097689</v>
          </cell>
          <cell r="R23">
            <v>16992.080118937</v>
          </cell>
          <cell r="T23">
            <v>18197.286505411997</v>
          </cell>
        </row>
        <row r="24">
          <cell r="L24">
            <v>16852.874757955993</v>
          </cell>
          <cell r="O24">
            <v>1237.736044818</v>
          </cell>
          <cell r="P24">
            <v>9215.052735722329</v>
          </cell>
          <cell r="R24">
            <v>10838.465993068003</v>
          </cell>
          <cell r="T24">
            <v>16592.79171396401</v>
          </cell>
        </row>
        <row r="25">
          <cell r="L25">
            <v>22554.613365462985</v>
          </cell>
          <cell r="O25">
            <v>1575.97669918</v>
          </cell>
          <cell r="P25">
            <v>14068.34913169291</v>
          </cell>
          <cell r="R25">
            <v>16691.458808704</v>
          </cell>
          <cell r="T25">
            <v>20760.180852007998</v>
          </cell>
        </row>
        <row r="26">
          <cell r="L26">
            <v>16706.362779924006</v>
          </cell>
          <cell r="O26">
            <v>1023.377504204</v>
          </cell>
          <cell r="P26">
            <v>8666.467863998001</v>
          </cell>
          <cell r="R26">
            <v>10205.368554776</v>
          </cell>
          <cell r="T26">
            <v>14918.140158941002</v>
          </cell>
        </row>
        <row r="27">
          <cell r="L27">
            <v>17859.26870058501</v>
          </cell>
          <cell r="O27">
            <v>1197.325526795</v>
          </cell>
          <cell r="P27">
            <v>12616.29069157038</v>
          </cell>
          <cell r="R27">
            <v>14927.009191179</v>
          </cell>
          <cell r="T27">
            <v>16284.379948975005</v>
          </cell>
        </row>
        <row r="28">
          <cell r="L28">
            <v>18961.146325778005</v>
          </cell>
          <cell r="O28">
            <v>1519.750662624</v>
          </cell>
          <cell r="P28">
            <v>16858.86366357109</v>
          </cell>
          <cell r="R28">
            <v>20071.535498891</v>
          </cell>
          <cell r="T28">
            <v>16117.070758981</v>
          </cell>
        </row>
        <row r="29">
          <cell r="L29">
            <v>15219.088203405005</v>
          </cell>
          <cell r="O29">
            <v>1239.429796611</v>
          </cell>
          <cell r="P29">
            <v>13338.32993102262</v>
          </cell>
          <cell r="R29">
            <v>15865.484942381</v>
          </cell>
          <cell r="T29">
            <v>14197.317461114004</v>
          </cell>
        </row>
        <row r="30">
          <cell r="L30">
            <v>13708.884503015996</v>
          </cell>
          <cell r="O30">
            <v>880.1776045729999</v>
          </cell>
          <cell r="P30">
            <v>9133.399908076512</v>
          </cell>
          <cell r="R30">
            <v>10767.424266885</v>
          </cell>
          <cell r="T30">
            <v>12575.507556455002</v>
          </cell>
        </row>
        <row r="31">
          <cell r="L31">
            <v>14513.386325708</v>
          </cell>
          <cell r="O31">
            <v>928.3051203860001</v>
          </cell>
          <cell r="P31">
            <v>10043.74004004126</v>
          </cell>
          <cell r="R31">
            <v>11854.371965152</v>
          </cell>
          <cell r="T31">
            <v>13607.262604069001</v>
          </cell>
        </row>
        <row r="32">
          <cell r="L32">
            <v>13286.251818507993</v>
          </cell>
          <cell r="O32">
            <v>866.461842043</v>
          </cell>
          <cell r="P32">
            <v>12790.125373495333</v>
          </cell>
          <cell r="R32">
            <v>15219.23921252</v>
          </cell>
          <cell r="T32">
            <v>13216.601455469001</v>
          </cell>
        </row>
        <row r="33">
          <cell r="L33">
            <v>12005.488974457</v>
          </cell>
          <cell r="O33">
            <v>1106.1488130120001</v>
          </cell>
          <cell r="P33">
            <v>15687.416663132799</v>
          </cell>
          <cell r="R33">
            <v>18653.522562830003</v>
          </cell>
          <cell r="T33">
            <v>10615.139391366005</v>
          </cell>
        </row>
        <row r="34">
          <cell r="L34">
            <v>11482.206625088997</v>
          </cell>
          <cell r="O34">
            <v>799.274227724</v>
          </cell>
          <cell r="P34">
            <v>6864.089722537039</v>
          </cell>
          <cell r="R34">
            <v>8126.636428339999</v>
          </cell>
          <cell r="T34">
            <v>10478.567475966998</v>
          </cell>
        </row>
        <row r="35">
          <cell r="L35">
            <v>11392.224171195998</v>
          </cell>
          <cell r="O35">
            <v>706.654712912</v>
          </cell>
          <cell r="P35">
            <v>4823.51516702162</v>
          </cell>
          <cell r="R35">
            <v>5635.373546488001</v>
          </cell>
          <cell r="T35">
            <v>10090.674673884003</v>
          </cell>
        </row>
        <row r="36">
          <cell r="L36">
            <v>7881.195724941999</v>
          </cell>
          <cell r="O36">
            <v>669.018971383</v>
          </cell>
          <cell r="P36">
            <v>4340.01822627047</v>
          </cell>
          <cell r="R36">
            <v>5115.030958105</v>
          </cell>
          <cell r="T36">
            <v>7067.120767387003</v>
          </cell>
        </row>
        <row r="37">
          <cell r="L37">
            <v>9294.132827514997</v>
          </cell>
          <cell r="O37">
            <v>427.319225857</v>
          </cell>
          <cell r="P37">
            <v>5303.22326022271</v>
          </cell>
          <cell r="R37">
            <v>6256.216852466</v>
          </cell>
          <cell r="T37">
            <v>8088.181528218998</v>
          </cell>
        </row>
        <row r="38">
          <cell r="L38">
            <v>7465.181084013001</v>
          </cell>
          <cell r="O38">
            <v>376.980058725</v>
          </cell>
          <cell r="P38">
            <v>5666.69245390123</v>
          </cell>
          <cell r="R38">
            <v>6694.043671289999</v>
          </cell>
          <cell r="T38">
            <v>6470.699184863001</v>
          </cell>
        </row>
        <row r="39">
          <cell r="O39">
            <v>166427.750235175</v>
          </cell>
          <cell r="P39">
            <v>1307347.7165639878</v>
          </cell>
          <cell r="R39">
            <v>1554068.9504456662</v>
          </cell>
          <cell r="T39">
            <v>1502653.3655898205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U39"/>
  <sheetViews>
    <sheetView tabSelected="1" zoomScale="75" zoomScaleNormal="75" zoomScalePageLayoutView="0" workbookViewId="0" topLeftCell="A1">
      <selection activeCell="B5" sqref="B5"/>
    </sheetView>
  </sheetViews>
  <sheetFormatPr defaultColWidth="9.140625" defaultRowHeight="12.75"/>
  <cols>
    <col min="2" max="2" width="31.28125" style="0" customWidth="1"/>
    <col min="3" max="3" width="33.140625" style="0" customWidth="1"/>
    <col min="4" max="4" width="30.7109375" style="0" customWidth="1"/>
    <col min="5" max="5" width="30.7109375" style="0" hidden="1" customWidth="1"/>
    <col min="6" max="6" width="15.7109375" style="0" hidden="1" customWidth="1"/>
    <col min="7" max="7" width="12.7109375" style="0" hidden="1" customWidth="1"/>
    <col min="8" max="8" width="18.7109375" style="0" hidden="1" customWidth="1"/>
    <col min="9" max="9" width="17.28125" style="0" hidden="1" customWidth="1"/>
    <col min="10" max="10" width="17.7109375" style="0" hidden="1" customWidth="1"/>
    <col min="11" max="11" width="13.140625" style="0" hidden="1" customWidth="1"/>
    <col min="12" max="12" width="18.28125" style="0" hidden="1" customWidth="1"/>
    <col min="13" max="13" width="13.57421875" style="0" hidden="1" customWidth="1"/>
    <col min="14" max="14" width="19.57421875" style="0" hidden="1" customWidth="1"/>
    <col min="15" max="15" width="22.28125" style="0" customWidth="1"/>
    <col min="16" max="16" width="9.8515625" style="0" customWidth="1"/>
    <col min="17" max="17" width="8.57421875" style="0" customWidth="1"/>
    <col min="18" max="18" width="22.00390625" style="0" customWidth="1"/>
  </cols>
  <sheetData>
    <row r="1" spans="15:16" ht="22.5" customHeight="1">
      <c r="O1" s="34"/>
      <c r="P1" s="65" t="s">
        <v>38</v>
      </c>
    </row>
    <row r="2" spans="2:16" ht="24.75" customHeight="1">
      <c r="B2" s="31"/>
      <c r="C2" s="31"/>
      <c r="D2" s="31"/>
      <c r="E2" s="31"/>
      <c r="F2" s="31"/>
      <c r="G2" s="31"/>
      <c r="H2" s="31"/>
      <c r="I2" s="31"/>
      <c r="J2" s="31"/>
      <c r="K2" s="31"/>
      <c r="L2" s="31"/>
      <c r="M2" s="31"/>
      <c r="N2" s="31"/>
      <c r="O2" s="35"/>
      <c r="P2" s="66" t="s">
        <v>40</v>
      </c>
    </row>
    <row r="3" spans="2:16" ht="23.25" customHeight="1">
      <c r="B3" s="69" t="s">
        <v>41</v>
      </c>
      <c r="C3" s="69"/>
      <c r="D3" s="69"/>
      <c r="E3" s="69"/>
      <c r="F3" s="69"/>
      <c r="G3" s="69"/>
      <c r="H3" s="69"/>
      <c r="I3" s="69"/>
      <c r="J3" s="69"/>
      <c r="K3" s="69"/>
      <c r="L3" s="69"/>
      <c r="M3" s="69"/>
      <c r="N3" s="69"/>
      <c r="O3" s="69"/>
      <c r="P3" s="69"/>
    </row>
    <row r="4" spans="2:16" ht="113.25" customHeight="1">
      <c r="B4" s="69"/>
      <c r="C4" s="69"/>
      <c r="D4" s="69"/>
      <c r="E4" s="69"/>
      <c r="F4" s="69"/>
      <c r="G4" s="69"/>
      <c r="H4" s="69"/>
      <c r="I4" s="69"/>
      <c r="J4" s="69"/>
      <c r="K4" s="69"/>
      <c r="L4" s="69"/>
      <c r="M4" s="69"/>
      <c r="N4" s="69"/>
      <c r="O4" s="69"/>
      <c r="P4" s="69"/>
    </row>
    <row r="5" spans="2:14" ht="29.25" customHeight="1" thickBot="1">
      <c r="B5" s="64" t="s">
        <v>45</v>
      </c>
      <c r="C5" s="2"/>
      <c r="D5" s="2"/>
      <c r="E5" s="2"/>
      <c r="F5" s="2"/>
      <c r="G5" s="2"/>
      <c r="H5" s="2"/>
      <c r="I5" s="2"/>
      <c r="J5" s="2"/>
      <c r="K5" s="2"/>
      <c r="L5" s="2"/>
      <c r="M5" s="2"/>
      <c r="N5" s="2"/>
    </row>
    <row r="6" spans="2:16" ht="81" customHeight="1" thickBot="1">
      <c r="B6" s="40" t="s">
        <v>37</v>
      </c>
      <c r="C6" s="6" t="s">
        <v>39</v>
      </c>
      <c r="D6" s="33" t="s">
        <v>30</v>
      </c>
      <c r="E6" s="36" t="s">
        <v>37</v>
      </c>
      <c r="F6" s="37" t="s">
        <v>31</v>
      </c>
      <c r="G6" s="37" t="s">
        <v>32</v>
      </c>
      <c r="H6" s="38" t="s">
        <v>33</v>
      </c>
      <c r="I6" s="59"/>
      <c r="J6" s="37" t="s">
        <v>36</v>
      </c>
      <c r="K6" s="37" t="s">
        <v>32</v>
      </c>
      <c r="L6" s="38" t="s">
        <v>33</v>
      </c>
      <c r="M6" s="37" t="s">
        <v>32</v>
      </c>
      <c r="N6" s="38" t="s">
        <v>33</v>
      </c>
      <c r="O6" s="39" t="s">
        <v>0</v>
      </c>
      <c r="P6" s="32" t="s">
        <v>1</v>
      </c>
    </row>
    <row r="7" spans="2:21" ht="42.75" customHeight="1">
      <c r="B7" s="60">
        <v>1331993.170564503</v>
      </c>
      <c r="C7" s="12">
        <v>1406301.414675157</v>
      </c>
      <c r="D7" s="12">
        <v>1579239.308757538</v>
      </c>
      <c r="E7" s="12">
        <f>'[2]استانی کل'!L9+'[1]استانی کل'!L9</f>
        <v>989534.4871498721</v>
      </c>
      <c r="F7" s="10">
        <f>IF(AND(H7=0,N7=0),#REF!,IF(N7=0,$B$1,IF((H7/N7*100)&gt;500,$B$2,(H7/N7*100))))</f>
        <v>14.618801924210537</v>
      </c>
      <c r="G7" s="11">
        <f>IF(AND(H7=0,$H$37=0),#REF!,IF(H7=0,0,(H7/$H$37*100)))</f>
        <v>67.91915752998507</v>
      </c>
      <c r="H7" s="12">
        <f>'[2]استانی کل'!O9+'[1]استانی کل'!O9</f>
        <v>127021.46450525497</v>
      </c>
      <c r="I7" s="9">
        <f>IF(AND(N7=0,J7=0),#REF!,IF(N7=0,$B$1,IF((N7/J7*100)&gt;500,$B$2,(N7/J7*100))))</f>
        <v>103.36038254445998</v>
      </c>
      <c r="J7" s="12">
        <f>'[2]استانی کل'!P9+'[1]استانی کل'!P9</f>
        <v>840642.2740673538</v>
      </c>
      <c r="K7" s="11">
        <f>IF(AND(L7=0,$L$37=0),#REF!,IF(L7=0,0,(L7/$L$37*100)))</f>
        <v>55.64620753108724</v>
      </c>
      <c r="L7" s="12">
        <f>'[2]استانی کل'!R9+'[1]استانی کل'!R9</f>
        <v>969025.3420749538</v>
      </c>
      <c r="M7" s="11">
        <f>IF(AND(N7=0,$N$37=0),#REF!,IF(N7=0,0,(N7/$N$37*100)))</f>
        <v>52.95554377964199</v>
      </c>
      <c r="N7" s="12">
        <f>'[2]استانی کل'!T9+'[1]استانی کل'!T9</f>
        <v>868891.0703064646</v>
      </c>
      <c r="O7" s="18" t="s">
        <v>43</v>
      </c>
      <c r="P7" s="3">
        <v>1</v>
      </c>
      <c r="R7" s="1"/>
      <c r="U7" s="26" t="e">
        <f>#REF!-F7</f>
        <v>#REF!</v>
      </c>
    </row>
    <row r="8" spans="2:21" ht="42" customHeight="1">
      <c r="B8" s="60">
        <v>113065.502717663</v>
      </c>
      <c r="C8" s="12">
        <v>127283.11425386026</v>
      </c>
      <c r="D8" s="12">
        <v>145578.762741278</v>
      </c>
      <c r="E8" s="12">
        <f>'[2]استانی کل'!L10+'[1]استانی کل'!L10</f>
        <v>85790.76713053102</v>
      </c>
      <c r="F8" s="22">
        <f>IF(AND(H8=0,N8=0),#REF!,IF(N8=0,$B$1,IF((H8/N8*100)&gt;500,$B$2,(H8/N8*100))))</f>
        <v>10.306473520219845</v>
      </c>
      <c r="G8" s="13">
        <f>IF(AND(H8=0,$H$37=0),#REF!,IF(H8=0,0,(H8/$H$37*100)))</f>
        <v>4.478021513844936</v>
      </c>
      <c r="H8" s="12">
        <f>'[2]استانی کل'!O10+'[1]استانی کل'!O10</f>
        <v>8374.733601834</v>
      </c>
      <c r="I8" s="13">
        <f>IF(AND(N8=0,J8=0),#REF!,IF(N8=0,$B$1,IF((N8/J8*100)&gt;500,$B$2,(N8/J8*100))))</f>
        <v>91.80426229784352</v>
      </c>
      <c r="J8" s="12">
        <f>'[2]استانی کل'!P10+'[1]استانی کل'!P10</f>
        <v>88511.16645737349</v>
      </c>
      <c r="K8" s="11">
        <f>IF(AND(L8=0,$L$37=0),#REF!,IF(L8=0,0,(L8/$L$37*100)))</f>
        <v>5.998387443551204</v>
      </c>
      <c r="L8" s="12">
        <f>'[2]استانی کل'!R10+'[1]استانی کل'!R10</f>
        <v>104456.16515982799</v>
      </c>
      <c r="M8" s="13">
        <f>IF(AND(N8=0,$N$37=0),#REF!,IF(N8=0,0,(N8/$N$37*100)))</f>
        <v>4.95230070607843</v>
      </c>
      <c r="N8" s="12">
        <f>'[2]استانی کل'!T10+'[1]استانی کل'!T10</f>
        <v>81257.02341740805</v>
      </c>
      <c r="O8" s="19" t="s">
        <v>2</v>
      </c>
      <c r="P8" s="4">
        <v>2</v>
      </c>
      <c r="U8" s="26" t="e">
        <f>#REF!-F8</f>
        <v>#REF!</v>
      </c>
    </row>
    <row r="9" spans="2:21" ht="42.75" customHeight="1">
      <c r="B9" s="60">
        <v>83291.53936249198</v>
      </c>
      <c r="C9" s="12">
        <v>88357.04770758701</v>
      </c>
      <c r="D9" s="12">
        <v>101467.30689318999</v>
      </c>
      <c r="E9" s="12">
        <f>'[2]استانی کل'!L11+'[1]استانی کل'!L11</f>
        <v>66535.60339570402</v>
      </c>
      <c r="F9" s="22">
        <f>IF(AND(H9=0,N9=0),#REF!,IF(N9=0,$B$1,IF((H9/N9*100)&gt;500,$B$2,(H9/N9*100))))</f>
        <v>7.397459024124317</v>
      </c>
      <c r="G9" s="13">
        <f>IF(AND(H9=0,$H$37=0),#REF!,IF(H9=0,0,(H9/$H$37*100)))</f>
        <v>2.5376832240346854</v>
      </c>
      <c r="H9" s="12">
        <f>'[2]استانی کل'!O11+'[1]استانی کل'!O11</f>
        <v>4745.939898106</v>
      </c>
      <c r="I9" s="13">
        <f>IF(AND(N9=0,J9=0),#REF!,IF(N9=0,$B$1,IF((N9/J9*100)&gt;500,$B$2,(N9/J9*100))))</f>
        <v>107.23101194896569</v>
      </c>
      <c r="J9" s="12">
        <f>'[2]استانی کل'!P11+'[1]استانی کل'!P11</f>
        <v>59830.03561795429</v>
      </c>
      <c r="K9" s="11">
        <f>IF(AND(L9=0,$L$37=0),#REF!,IF(L9=0,0,(L9/$L$37*100)))</f>
        <v>4.0584071389673175</v>
      </c>
      <c r="L9" s="12">
        <f>'[2]استانی کل'!R11+'[1]استانی کل'!R11</f>
        <v>70673.26850478</v>
      </c>
      <c r="M9" s="13">
        <f>IF(AND(N9=0,$N$37=0),#REF!,IF(N9=0,0,(N9/$N$37*100)))</f>
        <v>3.9100810875025815</v>
      </c>
      <c r="N9" s="12">
        <f>'[2]استانی کل'!T11+'[1]استانی کل'!T11</f>
        <v>64156.352642558995</v>
      </c>
      <c r="O9" s="19" t="s">
        <v>3</v>
      </c>
      <c r="P9" s="4">
        <v>3</v>
      </c>
      <c r="U9" s="26" t="e">
        <f>#REF!-F9</f>
        <v>#REF!</v>
      </c>
    </row>
    <row r="10" spans="2:21" ht="42.75" customHeight="1">
      <c r="B10" s="60">
        <v>87610.069750352</v>
      </c>
      <c r="C10" s="12">
        <v>56581.81003065844</v>
      </c>
      <c r="D10" s="12">
        <v>64814.18525373901</v>
      </c>
      <c r="E10" s="12">
        <f>'[2]استانی کل'!L12+'[1]استانی کل'!L12</f>
        <v>68431.14251661598</v>
      </c>
      <c r="F10" s="22">
        <f>IF(AND(H10=0,N10=0),#REF!,IF(N10=0,$B$1,IF((H10/N10*100)&gt;500,$B$2,(H10/N10*100))))</f>
        <v>5.2189367203221595</v>
      </c>
      <c r="G10" s="13">
        <f>IF(AND(H10=0,$H$37=0),#REF!,IF(H10=0,0,(H10/$H$37*100)))</f>
        <v>1.7381683409393611</v>
      </c>
      <c r="H10" s="12">
        <f>'[2]استانی کل'!O12+'[1]استانی کل'!O12</f>
        <v>3250.698275008999</v>
      </c>
      <c r="I10" s="13">
        <f>IF(AND(N10=0,J10=0),#REF!,IF(N10=0,$B$1,IF((N10/J10*100)&gt;500,$B$2,(N10/J10*100))))</f>
        <v>147.85345878703257</v>
      </c>
      <c r="J10" s="12">
        <f>'[2]استانی کل'!P12+'[1]استانی کل'!P12</f>
        <v>42127.25302225315</v>
      </c>
      <c r="K10" s="11">
        <f>IF(AND(L10=0,$L$37=0),#REF!,IF(L10=0,0,(L10/$L$37*100)))</f>
        <v>2.8618788443748313</v>
      </c>
      <c r="L10" s="12">
        <f>'[2]استانی کل'!R12+'[1]استانی کل'!R12</f>
        <v>49836.875668447006</v>
      </c>
      <c r="M10" s="13">
        <f>IF(AND(N10=0,$N$37=0),#REF!,IF(N10=0,0,(N10/$N$37*100)))</f>
        <v>3.796126951006182</v>
      </c>
      <c r="N10" s="12">
        <f>'[2]استانی کل'!T12+'[1]استانی کل'!T12</f>
        <v>62286.600685365986</v>
      </c>
      <c r="O10" s="19" t="s">
        <v>4</v>
      </c>
      <c r="P10" s="5">
        <v>4</v>
      </c>
      <c r="U10" s="26" t="e">
        <f>#REF!-F10</f>
        <v>#REF!</v>
      </c>
    </row>
    <row r="11" spans="2:21" ht="42.75" customHeight="1">
      <c r="B11" s="61">
        <v>81100.394647461</v>
      </c>
      <c r="C11" s="41">
        <v>90174.63826006118</v>
      </c>
      <c r="D11" s="41">
        <v>103411.14166832801</v>
      </c>
      <c r="E11" s="12">
        <f>'[2]استانی کل'!L13+'[1]استانی کل'!L13</f>
        <v>63010.177865786965</v>
      </c>
      <c r="F11" s="22">
        <f>IF(AND(H11=0,N11=0),#REF!,IF(N11=0,$B$1,IF((H11/N11*100)&gt;500,$B$2,(H11/N11*100))))</f>
        <v>8.270279752653149</v>
      </c>
      <c r="G11" s="13">
        <f>IF(AND(H11=0,$H$37=0),#REF!,IF(H11=0,0,(H11/$H$37*100)))</f>
        <v>2.548067283243641</v>
      </c>
      <c r="H11" s="12">
        <f>'[2]استانی کل'!O13+'[1]استانی کل'!O13</f>
        <v>4765.360021326</v>
      </c>
      <c r="I11" s="13">
        <f>IF(AND(N11=0,J11=0),#REF!,IF(N11=0,$B$1,IF((N11/J11*100)&gt;500,$B$2,(N11/J11*100))))</f>
        <v>90.98954882955002</v>
      </c>
      <c r="J11" s="12">
        <f>'[2]استانی کل'!P13+'[1]استانی کل'!P13</f>
        <v>63326.28411378504</v>
      </c>
      <c r="K11" s="11">
        <f>IF(AND(L11=0,$L$37=0),#REF!,IF(L11=0,0,(L11/$L$37*100)))</f>
        <v>4.299829264314269</v>
      </c>
      <c r="L11" s="12">
        <f>'[2]استانی کل'!R13+'[1]استانی کل'!R13</f>
        <v>74877.40330530702</v>
      </c>
      <c r="M11" s="13">
        <f>IF(AND(N11=0,$N$37=0),#REF!,IF(N11=0,0,(N11/$N$37*100)))</f>
        <v>3.51173401869615</v>
      </c>
      <c r="N11" s="12">
        <f>'[2]استانی کل'!T13+'[1]استانی کل'!T13</f>
        <v>57620.30020565201</v>
      </c>
      <c r="O11" s="19" t="s">
        <v>5</v>
      </c>
      <c r="P11" s="5">
        <v>5</v>
      </c>
      <c r="U11" s="26" t="e">
        <f>#REF!-F11</f>
        <v>#REF!</v>
      </c>
    </row>
    <row r="12" spans="2:21" ht="42.75" customHeight="1">
      <c r="B12" s="60">
        <v>72498.99071261098</v>
      </c>
      <c r="C12" s="12">
        <v>77819.28697783171</v>
      </c>
      <c r="D12" s="12">
        <v>89408.43141148</v>
      </c>
      <c r="E12" s="12">
        <f>'[2]استانی کل'!L14+'[1]استانی کل'!L14</f>
        <v>59164.29940587998</v>
      </c>
      <c r="F12" s="22">
        <f>IF(AND(H12=0,N12=0),#REF!,IF(N12=0,$B$1,IF((H12/N12*100)&gt;500,$B$2,(H12/N12*100))))</f>
        <v>10.851918785148973</v>
      </c>
      <c r="G12" s="13">
        <f>IF(AND(H12=0,$H$37=0),#REF!,IF(H12=0,0,(H12/$H$37*100)))</f>
        <v>3.1242236451258423</v>
      </c>
      <c r="H12" s="12">
        <f>'[2]استانی کل'!O14+'[1]استانی کل'!O14</f>
        <v>5842.879642178001</v>
      </c>
      <c r="I12" s="13">
        <f>IF(AND(N12=0,J12=0),#REF!,IF(N12=0,$B$1,IF((N12/J12*100)&gt;500,$B$2,(N12/J12*100))))</f>
        <v>105.75250353485193</v>
      </c>
      <c r="J12" s="12">
        <f>'[2]استانی کل'!P14+'[1]استانی کل'!P14</f>
        <v>50913.12424627264</v>
      </c>
      <c r="K12" s="11">
        <f>IF(AND(L12=0,$L$37=0),#REF!,IF(L12=0,0,(L12/$L$37*100)))</f>
        <v>3.4393419351802317</v>
      </c>
      <c r="L12" s="12">
        <f>'[2]استانی کل'!R14+'[1]استانی کل'!R14</f>
        <v>59892.84163505401</v>
      </c>
      <c r="M12" s="13">
        <f>IF(AND(N12=0,$N$37=0),#REF!,IF(N12=0,0,(N12/$N$37*100)))</f>
        <v>3.2814553818972145</v>
      </c>
      <c r="N12" s="12">
        <f>'[2]استانی کل'!T14+'[1]استانی کل'!T14</f>
        <v>53841.90351824302</v>
      </c>
      <c r="O12" s="19" t="s">
        <v>6</v>
      </c>
      <c r="P12" s="4">
        <v>6</v>
      </c>
      <c r="U12" s="26" t="e">
        <f>#REF!-F12</f>
        <v>#REF!</v>
      </c>
    </row>
    <row r="13" spans="2:21" ht="42.75" customHeight="1">
      <c r="B13" s="60">
        <v>66751.53324403</v>
      </c>
      <c r="C13" s="12">
        <v>58611.090100479574</v>
      </c>
      <c r="D13" s="12">
        <v>67116.64823935098</v>
      </c>
      <c r="E13" s="12">
        <f>'[2]استانی کل'!L15+'[1]استانی کل'!L15</f>
        <v>50749.532250306984</v>
      </c>
      <c r="F13" s="22">
        <f>IF(AND(H13=0,N13=0),#REF!,IF(N13=0,$B$1,IF((H13/N13*100)&gt;500,$B$2,(H13/N13*100))))</f>
        <v>6.557963409970907</v>
      </c>
      <c r="G13" s="13">
        <f>IF(AND(H13=0,$H$37=0),#REF!,IF(H13=0,0,(H13/$H$37*100)))</f>
        <v>1.5904314455739932</v>
      </c>
      <c r="H13" s="12">
        <f>'[2]استانی کل'!O15+'[1]استانی کل'!O15</f>
        <v>2974.4027864719997</v>
      </c>
      <c r="I13" s="13">
        <f>IF(AND(N13=0,J13=0),#REF!,IF(N13=0,$B$1,IF((N13/J13*100)&gt;500,$B$2,(N13/J13*100))))</f>
        <v>108.23612783355487</v>
      </c>
      <c r="J13" s="12">
        <f>'[2]استانی کل'!P15+'[1]استانی کل'!P15</f>
        <v>41904.295454787214</v>
      </c>
      <c r="K13" s="11">
        <f>IF(AND(L13=0,$L$37=0),#REF!,IF(L13=0,0,(L13/$L$37*100)))</f>
        <v>2.8414729231849662</v>
      </c>
      <c r="L13" s="12">
        <f>'[2]استانی کل'!R15+'[1]استانی کل'!R15</f>
        <v>49481.52611923799</v>
      </c>
      <c r="M13" s="13">
        <f>IF(AND(N13=0,$N$37=0),#REF!,IF(N13=0,0,(N13/$N$37*100)))</f>
        <v>2.764247262191405</v>
      </c>
      <c r="N13" s="12">
        <f>'[2]استانی کل'!T15+'[1]استانی کل'!T15</f>
        <v>45355.58679619402</v>
      </c>
      <c r="O13" s="19" t="s">
        <v>34</v>
      </c>
      <c r="P13" s="5">
        <v>7</v>
      </c>
      <c r="U13" s="26" t="e">
        <f>#REF!-F13</f>
        <v>#REF!</v>
      </c>
    </row>
    <row r="14" spans="2:21" ht="42.75" customHeight="1">
      <c r="B14" s="60">
        <v>55124.264248042</v>
      </c>
      <c r="C14" s="12">
        <v>34740.68011492609</v>
      </c>
      <c r="D14" s="12">
        <v>39879.651292377</v>
      </c>
      <c r="E14" s="12">
        <f>'[2]استانی کل'!L16+'[1]استانی کل'!L16</f>
        <v>38795.122066021984</v>
      </c>
      <c r="F14" s="22">
        <f>IF(AND(H14=0,N14=0),#REF!,IF(N14=0,$B$1,IF((H14/N14*100)&gt;500,$B$2,(H14/N14*100))))</f>
        <v>7.654698612810616</v>
      </c>
      <c r="G14" s="13">
        <f>IF(AND(H14=0,$H$37=0),#REF!,IF(H14=0,0,(H14/$H$37*100)))</f>
        <v>1.4271389598653423</v>
      </c>
      <c r="H14" s="12">
        <f>'[2]استانی کل'!O16+'[1]استانی کل'!O16</f>
        <v>2669.0154490590003</v>
      </c>
      <c r="I14" s="13">
        <f>IF(AND(N14=0,J14=0),#REF!,IF(N14=0,$B$1,IF((N14/J14*100)&gt;500,$B$2,(N14/J14*100))))</f>
        <v>133.23302342932615</v>
      </c>
      <c r="J14" s="12">
        <f>'[2]استانی کل'!P16+'[1]استانی کل'!P16</f>
        <v>26170.445053447023</v>
      </c>
      <c r="K14" s="11">
        <f>IF(AND(L14=0,$L$37=0),#REF!,IF(L14=0,0,(L14/$L$37*100)))</f>
        <v>1.7677743285714043</v>
      </c>
      <c r="L14" s="12">
        <f>'[2]استانی کل'!R16+'[1]استانی کل'!R16</f>
        <v>30784.09472017</v>
      </c>
      <c r="M14" s="13">
        <f>IF(AND(N14=0,$N$37=0),#REF!,IF(N14=0,0,(N14/$N$37*100)))</f>
        <v>2.125049690459934</v>
      </c>
      <c r="N14" s="12">
        <f>'[2]استانی کل'!T16+'[1]استانی کل'!T16</f>
        <v>34867.675189618</v>
      </c>
      <c r="O14" s="19" t="s">
        <v>7</v>
      </c>
      <c r="P14" s="4">
        <v>8</v>
      </c>
      <c r="U14" s="26" t="e">
        <f>#REF!-F14</f>
        <v>#REF!</v>
      </c>
    </row>
    <row r="15" spans="2:21" ht="42.75" customHeight="1">
      <c r="B15" s="60">
        <v>53224.988625476</v>
      </c>
      <c r="C15" s="12">
        <v>44162.011683657605</v>
      </c>
      <c r="D15" s="12">
        <v>50709.52529653299</v>
      </c>
      <c r="E15" s="12">
        <f>'[2]استانی کل'!L17+'[1]استانی کل'!L17</f>
        <v>38852.68915376598</v>
      </c>
      <c r="F15" s="22">
        <f>IF(AND(H15=0,N15=0),#REF!,IF(N15=0,$B$1,IF((H15/N15*100)&gt;500,$B$2,(H15/N15*100))))</f>
        <v>10.499747796428975</v>
      </c>
      <c r="G15" s="13">
        <f>IF(AND(H15=0,$H$37=0),#REF!,IF(H15=0,0,(H15/$H$37*100)))</f>
        <v>1.973666689642272</v>
      </c>
      <c r="H15" s="12">
        <f>'[2]استانی کل'!O17+'[1]استانی کل'!O17</f>
        <v>3691.124013912</v>
      </c>
      <c r="I15" s="13">
        <f>IF(AND(N15=0,J15=0),#REF!,IF(N15=0,$B$1,IF((N15/J15*100)&gt;500,$B$2,(N15/J15*100))))</f>
        <v>114.93094547580327</v>
      </c>
      <c r="J15" s="12">
        <f>'[2]استانی کل'!P17+'[1]استانی کل'!P17</f>
        <v>30587.416016669034</v>
      </c>
      <c r="K15" s="11">
        <f>IF(AND(L15=0,$L$37=0),#REF!,IF(L15=0,0,(L15/$L$37*100)))</f>
        <v>2.0822026591990332</v>
      </c>
      <c r="L15" s="12">
        <f>'[2]استانی کل'!R17+'[1]استانی کل'!R17</f>
        <v>36259.56257616499</v>
      </c>
      <c r="M15" s="13">
        <f>IF(AND(N15=0,$N$37=0),#REF!,IF(N15=0,0,(N15/$N$37*100)))</f>
        <v>2.1425248481461567</v>
      </c>
      <c r="N15" s="12">
        <f>'[2]استانی کل'!T17+'[1]استانی کل'!T17</f>
        <v>35154.406424575005</v>
      </c>
      <c r="O15" s="19" t="s">
        <v>8</v>
      </c>
      <c r="P15" s="4">
        <v>9</v>
      </c>
      <c r="U15" s="26" t="e">
        <f>#REF!-F15</f>
        <v>#REF!</v>
      </c>
    </row>
    <row r="16" spans="2:21" ht="42.75" customHeight="1">
      <c r="B16" s="60">
        <v>44598.051780151996</v>
      </c>
      <c r="C16" s="12">
        <v>26819.15936509899</v>
      </c>
      <c r="D16" s="12">
        <v>30905.426547680992</v>
      </c>
      <c r="E16" s="12">
        <f>'[2]استانی کل'!L18+'[1]استانی کل'!L18</f>
        <v>34701.76711055502</v>
      </c>
      <c r="F16" s="22">
        <f>IF(AND(H16=0,N16=0),#REF!,IF(N16=0,$B$1,IF((H16/N16*100)&gt;500,$B$2,(H16/N16*100))))</f>
        <v>5.580207574086457</v>
      </c>
      <c r="G16" s="13">
        <f>IF(AND(H16=0,$H$37=0),#REF!,IF(H16=0,0,(H16/$H$37*100)))</f>
        <v>0.9421576570824359</v>
      </c>
      <c r="H16" s="12">
        <f>'[2]استانی کل'!O18+'[1]استانی کل'!O18</f>
        <v>1762.010156628</v>
      </c>
      <c r="I16" s="13">
        <f>IF(AND(N16=0,J16=0),#REF!,IF(N16=0,$B$1,IF((N16/J16*100)&gt;500,$B$2,(N16/J16*100))))</f>
        <v>155.98465128737487</v>
      </c>
      <c r="J16" s="12">
        <f>'[2]استانی کل'!P18+'[1]استانی کل'!P18</f>
        <v>20243.06114146803</v>
      </c>
      <c r="K16" s="11">
        <f>IF(AND(L16=0,$L$37=0),#REF!,IF(L16=0,0,(L16/$L$37*100)))</f>
        <v>1.3773332357426393</v>
      </c>
      <c r="L16" s="12">
        <f>'[2]استانی کل'!R18+'[1]استانی کل'!R18</f>
        <v>23984.937503083</v>
      </c>
      <c r="M16" s="13">
        <f>IF(AND(N16=0,$N$37=0),#REF!,IF(N16=0,0,(N16/$N$37*100)))</f>
        <v>1.9244390074386701</v>
      </c>
      <c r="N16" s="12">
        <f>'[2]استانی کل'!T18+'[1]استانی کل'!T18</f>
        <v>31576.068331409</v>
      </c>
      <c r="O16" s="19" t="s">
        <v>35</v>
      </c>
      <c r="P16" s="5">
        <v>10</v>
      </c>
      <c r="U16" s="26" t="e">
        <f>#REF!-F16</f>
        <v>#REF!</v>
      </c>
    </row>
    <row r="17" spans="2:21" ht="42.75" customHeight="1">
      <c r="B17" s="60">
        <v>42438.148402742</v>
      </c>
      <c r="C17" s="12">
        <v>24122.30945047951</v>
      </c>
      <c r="D17" s="12">
        <v>27725.855824632</v>
      </c>
      <c r="E17" s="12">
        <f>'[2]استانی کل'!L19+'[1]استانی کل'!L19</f>
        <v>32235.074425585004</v>
      </c>
      <c r="F17" s="22">
        <f>IF(AND(H17=0,N17=0),#REF!,IF(N17=0,$B$1,IF((H17/N17*100)&gt;500,$B$2,(H17/N17*100))))</f>
        <v>6.830328058142397</v>
      </c>
      <c r="G17" s="13">
        <f>IF(AND(H17=0,$H$37=0),#REF!,IF(H17=0,0,(H17/$H$37*100)))</f>
        <v>1.0607892645411126</v>
      </c>
      <c r="H17" s="12">
        <f>'[2]استانی کل'!O19+'[1]استانی کل'!O19</f>
        <v>1983.8733402130001</v>
      </c>
      <c r="I17" s="13">
        <f>IF(AND(N17=0,J17=0),#REF!,IF(N17=0,$B$1,IF((N17/J17*100)&gt;500,$B$2,(N17/J17*100))))</f>
        <v>165.66970396212446</v>
      </c>
      <c r="J17" s="12">
        <f>'[2]استانی کل'!P19+'[1]استانی کل'!P19</f>
        <v>17531.911993473663</v>
      </c>
      <c r="K17" s="11">
        <f>IF(AND(L17=0,$L$37=0),#REF!,IF(L17=0,0,(L17/$L$37*100)))</f>
        <v>1.185802330199485</v>
      </c>
      <c r="L17" s="12">
        <f>'[2]استانی کل'!R19+'[1]استانی کل'!R19</f>
        <v>20649.610452121</v>
      </c>
      <c r="M17" s="13">
        <f>IF(AND(N17=0,$N$37=0),#REF!,IF(N17=0,0,(N17/$N$37*100)))</f>
        <v>1.7701842655511522</v>
      </c>
      <c r="N17" s="12">
        <f>'[2]استانی کل'!T19+'[1]استانی کل'!T19</f>
        <v>29045.066698488008</v>
      </c>
      <c r="O17" s="19" t="s">
        <v>9</v>
      </c>
      <c r="P17" s="4">
        <v>11</v>
      </c>
      <c r="U17" s="26" t="e">
        <f>#REF!-F17</f>
        <v>#REF!</v>
      </c>
    </row>
    <row r="18" spans="2:21" ht="42.75" customHeight="1">
      <c r="B18" s="62">
        <v>34387.451966335</v>
      </c>
      <c r="C18" s="27">
        <v>28431.65055812936</v>
      </c>
      <c r="D18" s="27">
        <v>32617.399008148997</v>
      </c>
      <c r="E18" s="27">
        <f>'[2]استانی کل'!L20+'[1]استانی کل'!L20</f>
        <v>26990.06597820899</v>
      </c>
      <c r="F18" s="30">
        <f>IF(AND(H18=0,N18=0),#REF!,IF(N18=0,$B$1,IF((H18/N18*100)&gt;500,$B$2,(H18/N18*100))))</f>
        <v>5.7521876067626465</v>
      </c>
      <c r="G18" s="29">
        <f>IF(AND(H18=0,$H$37=0),#REF!,IF(H18=0,0,(H18/$H$37*100)))</f>
        <v>0.7792463655448099</v>
      </c>
      <c r="H18" s="27">
        <f>'[2]استانی کل'!O20+'[1]استانی کل'!O20</f>
        <v>1457.335723256</v>
      </c>
      <c r="I18" s="29">
        <f>IF(AND(N18=0,J18=0),#REF!,IF(N18=0,$B$1,IF((N18/J18*100)&gt;500,$B$2,(N18/J18*100))))</f>
        <v>132.07175269465193</v>
      </c>
      <c r="J18" s="27">
        <f>'[2]استانی کل'!P20+'[1]استانی کل'!P20</f>
        <v>19183.00444413343</v>
      </c>
      <c r="K18" s="28">
        <f>IF(AND(L18=0,$L$37=0),#REF!,IF(L18=0,0,(L18/$L$37*100)))</f>
        <v>1.3049418591879238</v>
      </c>
      <c r="L18" s="27">
        <f>'[2]استانی کل'!R20+'[1]استانی کل'!R20</f>
        <v>22724.311100286</v>
      </c>
      <c r="M18" s="29">
        <f>IF(AND(N18=0,$N$37=0),#REF!,IF(N18=0,0,(N18/$N$37*100)))</f>
        <v>1.5440902005295691</v>
      </c>
      <c r="N18" s="27">
        <f>'[2]استانی کل'!T20+'[1]استانی کل'!T20</f>
        <v>25335.330188859993</v>
      </c>
      <c r="O18" s="21" t="s">
        <v>10</v>
      </c>
      <c r="P18" s="8">
        <v>12</v>
      </c>
      <c r="U18" s="26" t="e">
        <f>#REF!-F18</f>
        <v>#REF!</v>
      </c>
    </row>
    <row r="19" spans="2:21" s="48" customFormat="1" ht="42.75" customHeight="1">
      <c r="B19" s="63">
        <v>36157.968863444</v>
      </c>
      <c r="C19" s="42">
        <v>22190.430845217186</v>
      </c>
      <c r="D19" s="42">
        <v>25410.094998291002</v>
      </c>
      <c r="E19" s="42">
        <f>'[2]استانی کل'!L21+'[1]استانی کل'!L21</f>
        <v>25950.149344301004</v>
      </c>
      <c r="F19" s="43">
        <f>IF(AND(H19=0,N19=0),#REF!,IF(N19=0,$B$1,IF((H19/N19*100)&gt;500,$B$2,(H19/N19*100))))</f>
        <v>7.041254671270162</v>
      </c>
      <c r="G19" s="44">
        <f>IF(AND(H19=0,$H$37=0),#REF!,IF(H19=0,0,(H19/$H$37*100)))</f>
        <v>0.8416324105046127</v>
      </c>
      <c r="H19" s="42">
        <f>'[2]استانی کل'!O21+'[1]استانی کل'!O21</f>
        <v>1574.0092375289998</v>
      </c>
      <c r="I19" s="44">
        <f>IF(AND(N19=0,J19=0),#REF!,IF(N19=0,$B$1,IF((N19/J19*100)&gt;500,$B$2,(N19/J19*100))))</f>
        <v>163.63021629673716</v>
      </c>
      <c r="J19" s="42">
        <f>'[2]استانی کل'!P21+'[1]استانی کل'!P21</f>
        <v>13661.353208718921</v>
      </c>
      <c r="K19" s="45">
        <f>IF(AND(L19=0,$L$37=0),#REF!,IF(L19=0,0,(L19/$L$37*100)))</f>
        <v>0.9257635244066371</v>
      </c>
      <c r="L19" s="42">
        <f>'[2]استانی کل'!R21+'[1]استانی کل'!R21</f>
        <v>16121.284014144005</v>
      </c>
      <c r="M19" s="44">
        <f>IF(AND(N19=0,$N$37=0),#REF!,IF(N19=0,0,(N19/$N$37*100)))</f>
        <v>1.362395882771143</v>
      </c>
      <c r="N19" s="42">
        <f>'[2]استانی کل'!T21+'[1]استانی کل'!T21</f>
        <v>22354.101804488015</v>
      </c>
      <c r="O19" s="46" t="s">
        <v>11</v>
      </c>
      <c r="P19" s="47">
        <v>13</v>
      </c>
      <c r="U19" s="49" t="e">
        <f>#REF!-F19</f>
        <v>#REF!</v>
      </c>
    </row>
    <row r="20" spans="2:21" ht="42.75" customHeight="1">
      <c r="B20" s="60">
        <v>25257.319285417998</v>
      </c>
      <c r="C20" s="12">
        <v>18493.101129031304</v>
      </c>
      <c r="D20" s="12">
        <v>21194.298612618</v>
      </c>
      <c r="E20" s="12">
        <f>'[2]استانی کل'!L22+'[1]استانی کل'!L22</f>
        <v>20320.924282927997</v>
      </c>
      <c r="F20" s="22">
        <f>IF(AND(H20=0,N20=0),#REF!,IF(N20=0,$B$1,IF((H20/N20*100)&gt;500,$B$2,(H20/N20*100))))</f>
        <v>4.968368144444788</v>
      </c>
      <c r="G20" s="13">
        <f>IF(AND(H20=0,$H$37=0),#REF!,IF(H20=0,0,(H20/$H$37*100)))</f>
        <v>0.46506254590708174</v>
      </c>
      <c r="H20" s="12">
        <f>'[2]استانی کل'!O22+'[1]استانی کل'!O22</f>
        <v>869.7535101430001</v>
      </c>
      <c r="I20" s="13">
        <f>IF(AND(N20=0,J20=0),#REF!,IF(N20=0,$B$1,IF((N20/J20*100)&gt;500,$B$2,(N20/J20*100))))</f>
        <v>124.75531950405457</v>
      </c>
      <c r="J20" s="12">
        <f>'[2]استانی کل'!P22+'[1]استانی کل'!P22</f>
        <v>14032.121898233807</v>
      </c>
      <c r="K20" s="11">
        <f>IF(AND(L20=0,$L$37=0),#REF!,IF(L20=0,0,(L20/$L$37*100)))</f>
        <v>0.9493253013157226</v>
      </c>
      <c r="L20" s="12">
        <f>'[2]استانی کل'!R22+'[1]استانی کل'!R22</f>
        <v>16531.589764387</v>
      </c>
      <c r="M20" s="13">
        <f>IF(AND(N20=0,$N$37=0),#REF!,IF(N20=0,0,(N20/$N$37*100)))</f>
        <v>1.066911802922476</v>
      </c>
      <c r="N20" s="12">
        <f>'[2]استانی کل'!T22+'[1]استانی کل'!T22</f>
        <v>17505.81850733999</v>
      </c>
      <c r="O20" s="19" t="s">
        <v>12</v>
      </c>
      <c r="P20" s="4">
        <v>14</v>
      </c>
      <c r="U20" s="26" t="e">
        <f>#REF!-F20</f>
        <v>#REF!</v>
      </c>
    </row>
    <row r="21" spans="2:21" ht="42.75" customHeight="1">
      <c r="B21" s="60">
        <v>27841.437917301006</v>
      </c>
      <c r="C21" s="12">
        <v>21642.405613773397</v>
      </c>
      <c r="D21" s="12">
        <v>24804.253699249</v>
      </c>
      <c r="E21" s="12">
        <f>'[2]استانی کل'!L23+'[1]استانی کل'!L23</f>
        <v>20683.476848680995</v>
      </c>
      <c r="F21" s="22">
        <f>IF(AND(H21=0,N21=0),#REF!,IF(N21=0,$B$1,IF((H21/N21*100)&gt;500,$B$2,(H21/N21*100))))</f>
        <v>7.064627041209685</v>
      </c>
      <c r="G21" s="13">
        <f>IF(AND(H21=0,$H$37=0),#REF!,IF(H21=0,0,(H21/$H$37*100)))</f>
        <v>0.6950019569656744</v>
      </c>
      <c r="H21" s="12">
        <f>'[2]استانی کل'!O23+'[1]استانی کل'!O23</f>
        <v>1299.7830011190003</v>
      </c>
      <c r="I21" s="13">
        <f>IF(AND(N21=0,J21=0),#REF!,IF(N21=0,$B$1,IF((N21/J21*100)&gt;500,$B$2,(N21/J21*100))))</f>
        <v>122.37903169179785</v>
      </c>
      <c r="J21" s="12">
        <f>'[2]استانی کل'!P23+'[1]استانی کل'!P23</f>
        <v>15034.00190538369</v>
      </c>
      <c r="K21" s="11">
        <f>IF(AND(L21=0,$L$37=0),#REF!,IF(L21=0,0,(L21/$L$37*100)))</f>
        <v>1.0115149181250644</v>
      </c>
      <c r="L21" s="12">
        <f>'[2]استانی کل'!R23+'[1]استانی کل'!R23</f>
        <v>17614.562304223</v>
      </c>
      <c r="M21" s="13">
        <f>IF(AND(N21=0,$N$37=0),#REF!,IF(N21=0,0,(N21/$N$37*100)))</f>
        <v>1.121315205927145</v>
      </c>
      <c r="N21" s="12">
        <f>'[2]استانی کل'!T23+'[1]استانی کل'!T23</f>
        <v>18398.465956334996</v>
      </c>
      <c r="O21" s="19" t="s">
        <v>13</v>
      </c>
      <c r="P21" s="4">
        <v>15</v>
      </c>
      <c r="U21" s="26" t="e">
        <f>#REF!-F21</f>
        <v>#REF!</v>
      </c>
    </row>
    <row r="22" spans="2:21" ht="42.75" customHeight="1">
      <c r="B22" s="60">
        <v>21419.607904494</v>
      </c>
      <c r="C22" s="12">
        <v>12136.23107233169</v>
      </c>
      <c r="D22" s="12">
        <v>13863.394229513997</v>
      </c>
      <c r="E22" s="12">
        <f>'[2]استانی کل'!L24+'[1]استانی کل'!L24</f>
        <v>17390.210101934994</v>
      </c>
      <c r="F22" s="22">
        <f>IF(AND(H22=0,N22=0),#REF!,IF(N22=0,$B$1,IF((H22/N22*100)&gt;500,$B$2,(H22/N22*100))))</f>
        <v>7.072033568204596</v>
      </c>
      <c r="G22" s="13">
        <f>IF(AND(H22=0,$H$37=0),#REF!,IF(H22=0,0,(H22/$H$37*100)))</f>
        <v>0.6686028788304419</v>
      </c>
      <c r="H22" s="12">
        <f>'[2]استانی کل'!O24+'[1]استانی کل'!O24</f>
        <v>1250.411812072</v>
      </c>
      <c r="I22" s="13">
        <f>IF(AND(N22=0,J22=0),#REF!,IF(N22=0,$B$1,IF((N22/J22*100)&gt;500,$B$2,(N22/J22*100))))</f>
        <v>188.54598326682608</v>
      </c>
      <c r="J22" s="12">
        <f>'[2]استانی کل'!P24+'[1]استانی کل'!P24</f>
        <v>9377.594934157329</v>
      </c>
      <c r="K22" s="11">
        <f>IF(AND(L22=0,$L$37=0),#REF!,IF(L22=0,0,(L22/$L$37*100)))</f>
        <v>0.6317320696327218</v>
      </c>
      <c r="L22" s="12">
        <f>'[2]استانی کل'!R24+'[1]استانی کل'!R24</f>
        <v>11001.008191503002</v>
      </c>
      <c r="M22" s="13">
        <f>IF(AND(N22=0,$N$37=0),#REF!,IF(N22=0,0,(N22/$N$37*100)))</f>
        <v>1.0775932249366456</v>
      </c>
      <c r="N22" s="12">
        <f>'[2]استانی کل'!T24+'[1]استانی کل'!T24</f>
        <v>17681.078575387008</v>
      </c>
      <c r="O22" s="19" t="s">
        <v>14</v>
      </c>
      <c r="P22" s="5">
        <v>16</v>
      </c>
      <c r="U22" s="26" t="e">
        <f>#REF!-F22</f>
        <v>#REF!</v>
      </c>
    </row>
    <row r="23" spans="2:21" ht="42.75" customHeight="1">
      <c r="B23" s="60">
        <v>29270.653713256997</v>
      </c>
      <c r="C23" s="12">
        <v>15300.690537154402</v>
      </c>
      <c r="D23" s="12">
        <v>17631.420674145</v>
      </c>
      <c r="E23" s="12">
        <f>'[2]استانی کل'!L25+'[1]استانی کل'!L25</f>
        <v>22656.611026993985</v>
      </c>
      <c r="F23" s="22">
        <f>IF(AND(H23=0,N23=0),#REF!,IF(N23=0,$B$1,IF((H23/N23*100)&gt;500,$B$2,(H23/N23*100))))</f>
        <v>7.554970546611381</v>
      </c>
      <c r="G23" s="13">
        <f>IF(AND(H23=0,$H$37=0),#REF!,IF(H23=0,0,(H23/$H$37*100)))</f>
        <v>0.8426844243380931</v>
      </c>
      <c r="H23" s="12">
        <f>'[2]استانی کل'!O25+'[1]استانی کل'!O25</f>
        <v>1575.97669918</v>
      </c>
      <c r="I23" s="13">
        <f>IF(AND(N23=0,J23=0),#REF!,IF(N23=0,$B$1,IF((N23/J23*100)&gt;500,$B$2,(N23/J23*100))))</f>
        <v>147.9892878842463</v>
      </c>
      <c r="J23" s="12">
        <f>'[2]استانی کل'!P25+'[1]استانی کل'!P25</f>
        <v>14095.70286160191</v>
      </c>
      <c r="K23" s="11">
        <f>IF(AND(L23=0,$L$37=0),#REF!,IF(L23=0,0,(L23/$L$37*100)))</f>
        <v>0.9600765550722211</v>
      </c>
      <c r="L23" s="12">
        <f>'[2]استانی کل'!R25+'[1]استانی کل'!R25</f>
        <v>16718.812538612998</v>
      </c>
      <c r="M23" s="13">
        <f>IF(AND(N23=0,$N$37=0),#REF!,IF(N23=0,0,(N23/$N$37*100)))</f>
        <v>1.2713441079344123</v>
      </c>
      <c r="N23" s="12">
        <f>'[2]استانی کل'!T25+'[1]استانی کل'!T25</f>
        <v>20860.130287163996</v>
      </c>
      <c r="O23" s="19" t="s">
        <v>15</v>
      </c>
      <c r="P23" s="4">
        <v>17</v>
      </c>
      <c r="U23" s="26" t="e">
        <f>#REF!-F23</f>
        <v>#REF!</v>
      </c>
    </row>
    <row r="24" spans="2:21" ht="42.75" customHeight="1">
      <c r="B24" s="60">
        <v>21917.155454875</v>
      </c>
      <c r="C24" s="12">
        <v>11670.163858051548</v>
      </c>
      <c r="D24" s="12">
        <v>13426.350708457003</v>
      </c>
      <c r="E24" s="12">
        <f>'[2]استانی کل'!L26+'[1]استانی کل'!L26</f>
        <v>16859.282716616006</v>
      </c>
      <c r="F24" s="22">
        <f>IF(AND(H24=0,N24=0),#REF!,IF(N24=0,$B$1,IF((H24/N24*100)&gt;500,$B$2,(H24/N24*100))))</f>
        <v>6.934388302166744</v>
      </c>
      <c r="G24" s="13">
        <f>IF(AND(H24=0,$H$37=0),#REF!,IF(H24=0,0,(H24/$H$37*100)))</f>
        <v>0.5536183292591741</v>
      </c>
      <c r="H24" s="12">
        <f>'[2]استانی کل'!O26+'[1]استانی کل'!O26</f>
        <v>1035.369305463</v>
      </c>
      <c r="I24" s="13">
        <f>IF(AND(N24=0,J24=0),#REF!,IF(N24=0,$B$1,IF((N24/J24*100)&gt;500,$B$2,(N24/J24*100))))</f>
        <v>170.89373597921303</v>
      </c>
      <c r="J24" s="12">
        <f>'[2]استانی کل'!P26+'[1]استانی کل'!P26</f>
        <v>8736.972818019001</v>
      </c>
      <c r="K24" s="11">
        <f>IF(AND(L24=0,$L$37=0),#REF!,IF(L24=0,0,(L24/$L$37*100)))</f>
        <v>0.5900912649088282</v>
      </c>
      <c r="L24" s="12">
        <f>'[2]استانی کل'!R26+'[1]استانی کل'!R26</f>
        <v>10275.873508797</v>
      </c>
      <c r="M24" s="13">
        <f>IF(AND(N24=0,$N$37=0),#REF!,IF(N24=0,0,(N24/$N$37*100)))</f>
        <v>0.9099828904742594</v>
      </c>
      <c r="N24" s="12">
        <f>'[2]استانی کل'!T26+'[1]استانی کل'!T26</f>
        <v>14930.939260201001</v>
      </c>
      <c r="O24" s="19" t="s">
        <v>16</v>
      </c>
      <c r="P24" s="4">
        <v>18</v>
      </c>
      <c r="U24" s="26" t="e">
        <f>#REF!-F24</f>
        <v>#REF!</v>
      </c>
    </row>
    <row r="25" spans="2:21" ht="42.75" customHeight="1">
      <c r="B25" s="60">
        <v>25307.069240926005</v>
      </c>
      <c r="C25" s="12">
        <v>18220.24505327258</v>
      </c>
      <c r="D25" s="12">
        <v>20928.911531792</v>
      </c>
      <c r="E25" s="12">
        <f>'[2]استانی کل'!L27+'[1]استانی کل'!L27</f>
        <v>17867.15194083501</v>
      </c>
      <c r="F25" s="22">
        <f>IF(AND(H25=0,N25=0),#REF!,IF(N25=0,$B$1,IF((H25/N25*100)&gt;500,$B$2,(H25/N25*100))))</f>
        <v>7.352601269109813</v>
      </c>
      <c r="G25" s="13">
        <f>IF(AND(H25=0,$H$37=0),#REF!,IF(H25=0,0,(H25/$H$37*100)))</f>
        <v>0.6402173159143324</v>
      </c>
      <c r="H25" s="12">
        <f>'[2]استانی کل'!O27+'[1]استانی کل'!O27</f>
        <v>1197.325526795</v>
      </c>
      <c r="I25" s="13">
        <f>IF(AND(N25=0,J25=0),#REF!,IF(N25=0,$B$1,IF((N25/J25*100)&gt;500,$B$2,(N25/J25*100))))</f>
        <v>127.64550645654738</v>
      </c>
      <c r="J25" s="12">
        <f>'[2]استانی کل'!P27+'[1]استانی کل'!P27</f>
        <v>12757.50349623038</v>
      </c>
      <c r="K25" s="11">
        <f>IF(AND(L25=0,$L$37=0),#REF!,IF(L25=0,0,(L25/$L$37*100)))</f>
        <v>0.8652915170510511</v>
      </c>
      <c r="L25" s="12">
        <f>'[2]استانی کل'!R27+'[1]استانی کل'!R27</f>
        <v>15068.221995839</v>
      </c>
      <c r="M25" s="13">
        <f>IF(AND(N25=0,$N$37=0),#REF!,IF(N25=0,0,(N25/$N$37*100)))</f>
        <v>0.9924698558682544</v>
      </c>
      <c r="N25" s="12">
        <f>'[2]استانی کل'!T27+'[1]استانی کل'!T27</f>
        <v>16284.379948975005</v>
      </c>
      <c r="O25" s="19" t="s">
        <v>17</v>
      </c>
      <c r="P25" s="5">
        <v>19</v>
      </c>
      <c r="U25" s="26" t="e">
        <f>#REF!-F25</f>
        <v>#REF!</v>
      </c>
    </row>
    <row r="26" spans="2:21" ht="42.75" customHeight="1">
      <c r="B26" s="60">
        <v>27198.646813959997</v>
      </c>
      <c r="C26" s="12">
        <v>28519.392924362535</v>
      </c>
      <c r="D26" s="12">
        <v>33039.833167483</v>
      </c>
      <c r="E26" s="12">
        <f>'[2]استانی کل'!L28+'[1]استانی کل'!L28</f>
        <v>19038.805975986004</v>
      </c>
      <c r="F26" s="22">
        <f>IF(AND(H26=0,N26=0),#REF!,IF(N26=0,$B$1,IF((H26/N26*100)&gt;500,$B$2,(H26/N26*100))))</f>
        <v>9.437804785803383</v>
      </c>
      <c r="G26" s="13">
        <f>IF(AND(H26=0,$H$37=0),#REF!,IF(H26=0,0,(H26/$H$37*100)))</f>
        <v>0.8138476197980203</v>
      </c>
      <c r="H26" s="12">
        <f>'[2]استانی کل'!O28+'[1]استانی کل'!O28</f>
        <v>1522.0465080889999</v>
      </c>
      <c r="I26" s="13">
        <f>IF(AND(N26=0,J26=0),#REF!,IF(N26=0,$B$1,IF((N26/J26*100)&gt;500,$B$2,(N26/J26*100))))</f>
        <v>93.2890785423909</v>
      </c>
      <c r="J26" s="12">
        <f>'[2]استانی کل'!P28+'[1]استانی کل'!P28</f>
        <v>17287.25863986509</v>
      </c>
      <c r="K26" s="11">
        <f>IF(AND(L26=0,$L$37=0),#REF!,IF(L26=0,0,(L26/$L$37*100)))</f>
        <v>1.1772069687593043</v>
      </c>
      <c r="L26" s="12">
        <f>'[2]استانی کل'!R28+'[1]استانی کل'!R28</f>
        <v>20499.930475185</v>
      </c>
      <c r="M26" s="13">
        <f>IF(AND(N26=0,$N$37=0),#REF!,IF(N26=0,0,(N26/$N$37*100)))</f>
        <v>0.9828857328424342</v>
      </c>
      <c r="N26" s="12">
        <f>'[2]استانی کل'!T28+'[1]استانی کل'!T28</f>
        <v>16127.12429037</v>
      </c>
      <c r="O26" s="19" t="s">
        <v>18</v>
      </c>
      <c r="P26" s="4">
        <v>20</v>
      </c>
      <c r="U26" s="26" t="e">
        <f>#REF!-F26</f>
        <v>#REF!</v>
      </c>
    </row>
    <row r="27" spans="2:21" ht="42.75" customHeight="1">
      <c r="B27" s="60">
        <v>19244.243385549995</v>
      </c>
      <c r="C27" s="12">
        <v>19503.24894689463</v>
      </c>
      <c r="D27" s="12">
        <v>22621.881962255997</v>
      </c>
      <c r="E27" s="12">
        <f>'[2]استانی کل'!L29+'[1]استانی کل'!L29</f>
        <v>15241.847911222005</v>
      </c>
      <c r="F27" s="22">
        <f>IF(AND(H27=0,N27=0),#REF!,IF(N27=0,$B$1,IF((H27/N27*100)&gt;500,$B$2,(H27/N27*100))))</f>
        <v>8.74984266886401</v>
      </c>
      <c r="G27" s="13">
        <f>IF(AND(H27=0,$H$37=0),#REF!,IF(H27=0,0,(H27/$H$37*100)))</f>
        <v>0.6645496168096642</v>
      </c>
      <c r="H27" s="12">
        <f>'[2]استانی کل'!O29+'[1]استانی کل'!O29</f>
        <v>1242.831457771</v>
      </c>
      <c r="I27" s="13">
        <f>IF(AND(N27=0,J27=0),#REF!,IF(N27=0,$B$1,IF((N27/J27*100)&gt;500,$B$2,(N27/J27*100))))</f>
        <v>105.45807218846306</v>
      </c>
      <c r="J27" s="12">
        <f>'[2]استانی کل'!P29+'[1]استانی کل'!P29</f>
        <v>13468.901140246619</v>
      </c>
      <c r="K27" s="11">
        <f>IF(AND(L27=0,$L$37=0),#REF!,IF(L27=0,0,(L27/$L$37*100)))</f>
        <v>0.9185723238002643</v>
      </c>
      <c r="L27" s="12">
        <f>'[2]استانی کل'!R29+'[1]استانی کل'!R29</f>
        <v>15996.056151604998</v>
      </c>
      <c r="M27" s="13">
        <f>IF(AND(N27=0,$N$37=0),#REF!,IF(N27=0,0,(N27/$N$37*100)))</f>
        <v>0.8656814098498765</v>
      </c>
      <c r="N27" s="12">
        <f>'[2]استانی کل'!T29+'[1]استانی کل'!T29</f>
        <v>14204.043487474004</v>
      </c>
      <c r="O27" s="19" t="s">
        <v>19</v>
      </c>
      <c r="P27" s="4">
        <v>21</v>
      </c>
      <c r="U27" s="26" t="e">
        <f>#REF!-F27</f>
        <v>#REF!</v>
      </c>
    </row>
    <row r="28" spans="2:21" ht="42.75" customHeight="1">
      <c r="B28" s="62">
        <v>17650.257410054004</v>
      </c>
      <c r="C28" s="27">
        <v>12542.616332654306</v>
      </c>
      <c r="D28" s="27">
        <v>14467.815351577001</v>
      </c>
      <c r="E28" s="12">
        <f>'[2]استانی کل'!L30+'[1]استانی کل'!L30</f>
        <v>13799.626547690996</v>
      </c>
      <c r="F28" s="22">
        <f>IF(AND(H28=0,N28=0),#REF!,IF(N28=0,$B$1,IF((H28/N28*100)&gt;500,$B$2,(H28/N28*100))))</f>
        <v>7.093519790992661</v>
      </c>
      <c r="G28" s="13">
        <f>IF(AND(H28=0,$H$37=0),#REF!,IF(H28=0,0,(H28/$H$37*100)))</f>
        <v>0.479102315517749</v>
      </c>
      <c r="H28" s="12">
        <f>'[2]استانی کل'!O30+'[1]استانی کل'!O30</f>
        <v>896.010492151</v>
      </c>
      <c r="I28" s="13">
        <f>IF(AND(N28=0,J28=0),#REF!,IF(N28=0,$B$1,IF((N28/J28*100)&gt;500,$B$2,(N28/J28*100))))</f>
        <v>138.00564608798268</v>
      </c>
      <c r="J28" s="12">
        <f>'[2]استانی کل'!P30+'[1]استانی کل'!P30</f>
        <v>9152.810184330512</v>
      </c>
      <c r="K28" s="11">
        <f>IF(AND(L28=0,$L$37=0),#REF!,IF(L28=0,0,(L28/$L$37*100)))</f>
        <v>0.6194331639518511</v>
      </c>
      <c r="L28" s="12">
        <f>'[2]استانی کل'!R30+'[1]استانی کل'!R30</f>
        <v>10786.834543139</v>
      </c>
      <c r="M28" s="13">
        <f>IF(AND(N28=0,$N$37=0),#REF!,IF(N28=0,0,(N28/$N$37*100)))</f>
        <v>0.7698345682007682</v>
      </c>
      <c r="N28" s="12">
        <f>'[2]استانی کل'!T30+'[1]استانی کل'!T30</f>
        <v>12631.394830092002</v>
      </c>
      <c r="O28" s="19" t="s">
        <v>20</v>
      </c>
      <c r="P28" s="5">
        <v>22</v>
      </c>
      <c r="U28" s="26" t="e">
        <f>#REF!-F28</f>
        <v>#REF!</v>
      </c>
    </row>
    <row r="29" spans="2:21" ht="42.75" customHeight="1">
      <c r="B29" s="62">
        <v>20705.228275380003</v>
      </c>
      <c r="C29" s="27">
        <v>13933.530478773744</v>
      </c>
      <c r="D29" s="27">
        <v>15969.558476481</v>
      </c>
      <c r="E29" s="12">
        <f>'[2]استانی کل'!L31+'[1]استانی کل'!L31</f>
        <v>14987.88302725</v>
      </c>
      <c r="F29" s="22">
        <f>IF(AND(H29=0,N29=0),#REF!,IF(N29=0,$B$1,IF((H29/N29*100)&gt;500,$B$2,(H29/N29*100))))</f>
        <v>7.095542510762441</v>
      </c>
      <c r="G29" s="13">
        <f>IF(AND(H29=0,$H$37=0),#REF!,IF(H29=0,0,(H29/$H$37*100)))</f>
        <v>0.5358030875200338</v>
      </c>
      <c r="H29" s="12">
        <f>'[2]استانی کل'!O31+'[1]استانی کل'!O31</f>
        <v>1002.0514879500001</v>
      </c>
      <c r="I29" s="13">
        <f>IF(AND(N29=0,J29=0),#REF!,IF(N29=0,$B$1,IF((N29/J29*100)&gt;500,$B$2,(N29/J29*100))))</f>
        <v>137.85996012901467</v>
      </c>
      <c r="J29" s="12">
        <f>'[2]استانی کل'!P31+'[1]استانی کل'!P31</f>
        <v>10243.92245745526</v>
      </c>
      <c r="K29" s="11">
        <f>IF(AND(L29=0,$L$37=0),#REF!,IF(L29=0,0,(L29/$L$37*100)))</f>
        <v>0.6922318805725923</v>
      </c>
      <c r="L29" s="12">
        <f>'[2]استانی کل'!R31+'[1]استانی کل'!R31</f>
        <v>12054.554382566</v>
      </c>
      <c r="M29" s="13">
        <f>IF(AND(N29=0,$N$37=0),#REF!,IF(N29=0,0,(N29/$N$37*100)))</f>
        <v>0.8606974751452836</v>
      </c>
      <c r="N29" s="12">
        <f>'[2]استانی کل'!T31+'[1]استانی کل'!T31</f>
        <v>14122.267415495002</v>
      </c>
      <c r="O29" s="19" t="s">
        <v>21</v>
      </c>
      <c r="P29" s="4">
        <v>23</v>
      </c>
      <c r="U29" s="26" t="e">
        <f>#REF!-F29</f>
        <v>#REF!</v>
      </c>
    </row>
    <row r="30" spans="2:21" ht="42.75" customHeight="1">
      <c r="B30" s="60">
        <v>18731.517178671</v>
      </c>
      <c r="C30" s="12">
        <v>20829.058117671404</v>
      </c>
      <c r="D30" s="12">
        <v>23960.57793767</v>
      </c>
      <c r="E30" s="12">
        <f>'[2]استانی کل'!L32+'[1]استانی کل'!L32</f>
        <v>13335.911865282993</v>
      </c>
      <c r="F30" s="22">
        <f>IF(AND(H30=0,N30=0),#REF!,IF(N30=0,$B$1,IF((H30/N30*100)&gt;500,$B$2,(H30/N30*100))))</f>
        <v>6.586950439973309</v>
      </c>
      <c r="G30" s="13">
        <f>IF(AND(H30=0,$H$37=0),#REF!,IF(H30=0,0,(H30/$H$37*100)))</f>
        <v>0.4671663301415846</v>
      </c>
      <c r="H30" s="12">
        <f>'[2]استانی کل'!O32+'[1]استانی کل'!O32</f>
        <v>873.6879781810001</v>
      </c>
      <c r="I30" s="13">
        <f>IF(AND(N30=0,J30=0),#REF!,IF(N30=0,$B$1,IF((N30/J30*100)&gt;500,$B$2,(N30/J30*100))))</f>
        <v>101.84360185763835</v>
      </c>
      <c r="J30" s="12">
        <f>'[2]استانی کل'!P32+'[1]استانی کل'!P32</f>
        <v>13023.814853834334</v>
      </c>
      <c r="K30" s="11">
        <f>IF(AND(L30=0,$L$37=0),#REF!,IF(L30=0,0,(L30/$L$37*100)))</f>
        <v>0.8873832702503377</v>
      </c>
      <c r="L30" s="12">
        <f>'[2]استانی کل'!R32+'[1]استانی کل'!R32</f>
        <v>15452.928692859</v>
      </c>
      <c r="M30" s="13">
        <f>IF(AND(N30=0,$N$37=0),#REF!,IF(N30=0,0,(N30/$N$37*100)))</f>
        <v>0.8083846570853828</v>
      </c>
      <c r="N30" s="12">
        <f>'[2]استانی کل'!T32+'[1]استانی کل'!T32</f>
        <v>13263.922146415001</v>
      </c>
      <c r="O30" s="19" t="s">
        <v>22</v>
      </c>
      <c r="P30" s="4">
        <v>24</v>
      </c>
      <c r="U30" s="26" t="e">
        <f>#REF!-F30</f>
        <v>#REF!</v>
      </c>
    </row>
    <row r="31" spans="2:21" ht="42.75" customHeight="1">
      <c r="B31" s="60">
        <v>16055.261681082002</v>
      </c>
      <c r="C31" s="12">
        <v>15591.66315611845</v>
      </c>
      <c r="D31" s="12">
        <v>17799.402647346</v>
      </c>
      <c r="E31" s="12">
        <f>'[2]استانی کل'!L33+'[1]استانی کل'!L33</f>
        <v>12129.717692077</v>
      </c>
      <c r="F31" s="22">
        <f>IF(AND(H31=0,N31=0),#REF!,IF(N31=0,$B$1,IF((H31/N31*100)&gt;500,$B$2,(H31/N31*100))))</f>
        <v>10.814520688792676</v>
      </c>
      <c r="G31" s="13">
        <f>IF(AND(H31=0,$H$37=0),#REF!,IF(H31=0,0,(H31/$H$37*100)))</f>
        <v>0.6209374676345081</v>
      </c>
      <c r="H31" s="12">
        <f>'[2]استانی کل'!O33+'[1]استانی کل'!O33</f>
        <v>1161.2686224840002</v>
      </c>
      <c r="I31" s="13">
        <f>IF(AND(N31=0,J31=0),#REF!,IF(N31=0,$B$1,IF((N31/J31*100)&gt;500,$B$2,(N31/J31*100))))</f>
        <v>68.10020146849718</v>
      </c>
      <c r="J31" s="12">
        <f>'[2]استانی کل'!P33+'[1]استانی کل'!P33</f>
        <v>15768.014803721799</v>
      </c>
      <c r="K31" s="11">
        <f>IF(AND(L31=0,$L$37=0),#REF!,IF(L31=0,0,(L31/$L$37*100)))</f>
        <v>1.0758054751619244</v>
      </c>
      <c r="L31" s="12">
        <f>'[2]استانی کل'!R33+'[1]استانی کل'!R33</f>
        <v>18734.120703419005</v>
      </c>
      <c r="M31" s="13">
        <f>IF(AND(N31=0,$N$37=0),#REF!,IF(N31=0,0,(N31/$N$37*100)))</f>
        <v>0.654442528315706</v>
      </c>
      <c r="N31" s="12">
        <f>'[2]استانی کل'!T33+'[1]استانی کل'!T33</f>
        <v>10738.049848917004</v>
      </c>
      <c r="O31" s="19" t="s">
        <v>23</v>
      </c>
      <c r="P31" s="7">
        <v>25</v>
      </c>
      <c r="U31" s="26" t="e">
        <f>#REF!-F31</f>
        <v>#REF!</v>
      </c>
    </row>
    <row r="32" spans="2:21" ht="42.75" customHeight="1">
      <c r="B32" s="60">
        <v>14745.098420013997</v>
      </c>
      <c r="C32" s="12">
        <v>11768.199651806985</v>
      </c>
      <c r="D32" s="12">
        <v>13498.872538827998</v>
      </c>
      <c r="E32" s="12">
        <f>'[2]استانی کل'!L34+'[1]استانی کل'!L34</f>
        <v>11568.385570446997</v>
      </c>
      <c r="F32" s="22">
        <f>IF(AND(H32=0,N32=0),#REF!,IF(N32=0,$B$1,IF((H32/N32*100)&gt;500,$B$2,(H32/N32*100))))</f>
        <v>7.557074546774599</v>
      </c>
      <c r="G32" s="13">
        <f>IF(AND(H32=0,$H$37=0),#REF!,IF(H32=0,0,(H32/$H$37*100)))</f>
        <v>0.42737684055120984</v>
      </c>
      <c r="H32" s="12">
        <f>'[2]استانی کل'!O34+'[1]استانی کل'!O34</f>
        <v>799.274227724</v>
      </c>
      <c r="I32" s="13">
        <f>IF(AND(N32=0,J32=0),#REF!,IF(N32=0,$B$1,IF((N32/J32*100)&gt;500,$B$2,(N32/J32*100))))</f>
        <v>153.03008833747333</v>
      </c>
      <c r="J32" s="12">
        <f>'[2]استانی کل'!P34+'[1]استانی کل'!P34</f>
        <v>6911.387994370039</v>
      </c>
      <c r="K32" s="11">
        <f>IF(AND(L32=0,$L$37=0),#REF!,IF(L32=0,0,(L32/$L$37*100)))</f>
        <v>0.4693875866005986</v>
      </c>
      <c r="L32" s="12">
        <f>'[2]استانی کل'!R34+'[1]استانی کل'!R34</f>
        <v>8173.934700172999</v>
      </c>
      <c r="M32" s="13">
        <f>IF(AND(N32=0,$N$37=0),#REF!,IF(N32=0,0,(N32/$N$37*100)))</f>
        <v>0.6445968832014248</v>
      </c>
      <c r="N32" s="12">
        <f>'[2]استانی کل'!T34+'[1]استانی کل'!T34</f>
        <v>10576.503153129997</v>
      </c>
      <c r="O32" s="19" t="s">
        <v>24</v>
      </c>
      <c r="P32" s="4">
        <v>26</v>
      </c>
      <c r="U32" s="26" t="e">
        <f>#REF!-F32</f>
        <v>#REF!</v>
      </c>
    </row>
    <row r="33" spans="2:21" ht="42.75" customHeight="1">
      <c r="B33" s="60">
        <v>14380.387655774006</v>
      </c>
      <c r="C33" s="12">
        <v>6901.170169992989</v>
      </c>
      <c r="D33" s="12">
        <v>7945.888964168</v>
      </c>
      <c r="E33" s="12">
        <f>'[2]استانی کل'!L35+'[1]استانی کل'!L35</f>
        <v>11392.224171195998</v>
      </c>
      <c r="F33" s="22">
        <f>IF(AND(H33=0,N33=0),#REF!,IF(N33=0,$B$1,IF((H33/N33*100)&gt;500,$B$2,(H33/N33*100))))</f>
        <v>7.00304722677182</v>
      </c>
      <c r="G33" s="13">
        <f>IF(AND(H33=0,$H$37=0),#REF!,IF(H33=0,0,(H33/$H$37*100)))</f>
        <v>0.37785261689838967</v>
      </c>
      <c r="H33" s="12">
        <f>'[2]استانی کل'!O35+'[1]استانی کل'!O35</f>
        <v>706.654712912</v>
      </c>
      <c r="I33" s="13">
        <f>IF(AND(N33=0,J33=0),#REF!,IF(N33=0,$B$1,IF((N33/J33*100)&gt;500,$B$2,(N33/J33*100))))</f>
        <v>208.86439618740505</v>
      </c>
      <c r="J33" s="12">
        <f>'[2]استانی کل'!P35+'[1]استانی کل'!P35</f>
        <v>4831.20860140762</v>
      </c>
      <c r="K33" s="11">
        <f>IF(AND(L33=0,$L$37=0),#REF!,IF(L33=0,0,(L33/$L$37*100)))</f>
        <v>0.32405269779337886</v>
      </c>
      <c r="L33" s="12">
        <f>'[2]استانی کل'!R35+'[1]استانی کل'!R35</f>
        <v>5643.066980874001</v>
      </c>
      <c r="M33" s="13">
        <f>IF(AND(N33=0,$N$37=0),#REF!,IF(N33=0,0,(N33/$N$37*100)))</f>
        <v>0.6149875199782144</v>
      </c>
      <c r="N33" s="12">
        <f>'[2]استانی کل'!T35+'[1]استانی کل'!T35</f>
        <v>10090.674673884003</v>
      </c>
      <c r="O33" s="19" t="s">
        <v>25</v>
      </c>
      <c r="P33" s="4">
        <v>27</v>
      </c>
      <c r="U33" s="26" t="e">
        <f>#REF!-F33</f>
        <v>#REF!</v>
      </c>
    </row>
    <row r="34" spans="2:21" ht="42.75" customHeight="1">
      <c r="B34" s="60">
        <v>11030.347975719</v>
      </c>
      <c r="C34" s="12">
        <v>5249.172310976274</v>
      </c>
      <c r="D34" s="12">
        <v>6055.002523412</v>
      </c>
      <c r="E34" s="12">
        <f>'[2]استانی کل'!L36+'[1]استانی کل'!L36</f>
        <v>7893.40319907</v>
      </c>
      <c r="F34" s="22">
        <f>IF(AND(H34=0,N34=0),#REF!,IF(N34=0,$B$1,IF((H34/N34*100)&gt;500,$B$2,(H34/N34*100))))</f>
        <v>9.455194792357165</v>
      </c>
      <c r="G34" s="13">
        <f>IF(AND(H34=0,$H$37=0),#REF!,IF(H34=0,0,(H34/$H$37*100)))</f>
        <v>0.3577285546572383</v>
      </c>
      <c r="H34" s="12">
        <f>'[2]استانی کل'!O36+'[1]استانی کل'!O36</f>
        <v>669.018971383</v>
      </c>
      <c r="I34" s="13">
        <f>IF(AND(N34=0,J34=0),#REF!,IF(N34=0,$B$1,IF((N34/J34*100)&gt;500,$B$2,(N34/J34*100))))</f>
        <v>162.3936394095628</v>
      </c>
      <c r="J34" s="12">
        <f>'[2]استانی کل'!P36+'[1]استانی کل'!P36</f>
        <v>4357.11414922347</v>
      </c>
      <c r="K34" s="11">
        <f>IF(AND(L34=0,$L$37=0),#REF!,IF(L34=0,0,(L34/$L$37*100)))</f>
        <v>0.2947120009139401</v>
      </c>
      <c r="L34" s="12">
        <f>'[2]استانی کل'!R36+'[1]استانی کل'!R36</f>
        <v>5132.1268810579995</v>
      </c>
      <c r="M34" s="13">
        <f>IF(AND(N34=0,$N$37=0),#REF!,IF(N34=0,0,(N34/$N$37*100)))</f>
        <v>0.4312350485703999</v>
      </c>
      <c r="N34" s="12">
        <f>'[2]استانی کل'!T36+'[1]استانی کل'!T36</f>
        <v>7075.676240153003</v>
      </c>
      <c r="O34" s="19" t="s">
        <v>29</v>
      </c>
      <c r="P34" s="5">
        <v>28</v>
      </c>
      <c r="U34" s="26" t="e">
        <f>#REF!-F34</f>
        <v>#REF!</v>
      </c>
    </row>
    <row r="35" spans="2:21" ht="42.75" customHeight="1">
      <c r="B35" s="60">
        <v>12257.358715911998</v>
      </c>
      <c r="C35" s="12">
        <v>6855.60121124356</v>
      </c>
      <c r="D35" s="12">
        <v>7884.850507524</v>
      </c>
      <c r="E35" s="12">
        <f>'[2]استانی کل'!L37+'[1]استانی کل'!L37</f>
        <v>9294.132827514997</v>
      </c>
      <c r="F35" s="22">
        <f>IF(AND(H35=0,N35=0),#REF!,IF(N35=0,$B$1,IF((H35/N35*100)&gt;500,$B$2,(H35/N35*100))))</f>
        <v>5.283254639700141</v>
      </c>
      <c r="G35" s="13">
        <f>IF(AND(H35=0,$H$37=0),#REF!,IF(H35=0,0,(H35/$H$37*100)))</f>
        <v>0.22849021564675903</v>
      </c>
      <c r="H35" s="12">
        <f>'[2]استانی کل'!O37+'[1]استانی کل'!O37</f>
        <v>427.319225857</v>
      </c>
      <c r="I35" s="13">
        <f>IF(AND(N35=0,J35=0),#REF!,IF(N35=0,$B$1,IF((N35/J35*100)&gt;500,$B$2,(N35/J35*100))))</f>
        <v>152.4736795511928</v>
      </c>
      <c r="J35" s="12">
        <f>'[2]استانی کل'!P37+'[1]استانی کل'!P37</f>
        <v>5304.64113676971</v>
      </c>
      <c r="K35" s="11">
        <f>IF(AND(L35=0,$L$37=0),#REF!,IF(L35=0,0,(L35/$L$37*100)))</f>
        <v>0.3593442045992044</v>
      </c>
      <c r="L35" s="12">
        <f>'[2]استانی کل'!R37+'[1]استانی کل'!R37</f>
        <v>6257.634729013</v>
      </c>
      <c r="M35" s="13">
        <f>IF(AND(N35=0,$N$37=0),#REF!,IF(N35=0,0,(N35/$N$37*100)))</f>
        <v>0.4929433224169552</v>
      </c>
      <c r="N35" s="12">
        <f>'[2]استانی کل'!T37+'[1]استانی کل'!T37</f>
        <v>8088.181528218998</v>
      </c>
      <c r="O35" s="19" t="s">
        <v>26</v>
      </c>
      <c r="P35" s="4">
        <v>29</v>
      </c>
      <c r="U35" s="26" t="e">
        <f>#REF!-F35</f>
        <v>#REF!</v>
      </c>
    </row>
    <row r="36" spans="2:21" ht="42.75" customHeight="1" thickBot="1">
      <c r="B36" s="60">
        <v>10946.642757927997</v>
      </c>
      <c r="C36" s="12">
        <v>8413.681783287704</v>
      </c>
      <c r="D36" s="12">
        <v>9669.138989079001</v>
      </c>
      <c r="E36" s="12">
        <f>'[2]استانی کل'!L38+'[1]استانی کل'!L38</f>
        <v>7523.957627138001</v>
      </c>
      <c r="F36" s="24">
        <f>IF(AND(H36=0,N36=0),#REF!,IF(N36=0,$B$1,IF((H36/N36*100)&gt;500,$B$2,(H36/N36*100))))</f>
        <v>5.823642381185968</v>
      </c>
      <c r="G36" s="14">
        <f>IF(AND(H36=0,$H$37=0),#REF!,IF(H36=0,0,(H36/$H$37*100)))</f>
        <v>0.20157355368192154</v>
      </c>
      <c r="H36" s="12">
        <f>'[2]استانی کل'!O38+'[1]استانی کل'!O38</f>
        <v>376.980058725</v>
      </c>
      <c r="I36" s="17">
        <f>IF(AND(N36=0,J36=0),#REF!,IF(N36=0,$B$1,IF((N36/J36*100)&gt;500,$B$2,(N36/J36*100))))</f>
        <v>114.20176962141117</v>
      </c>
      <c r="J36" s="12">
        <f>'[2]استانی کل'!P38+'[1]استانی کل'!P38</f>
        <v>5668.274139422229</v>
      </c>
      <c r="K36" s="11">
        <f>IF(AND(L36=0,$L$37=0),#REF!,IF(L36=0,0,(L36/$L$37*100)))</f>
        <v>0.38449578352378677</v>
      </c>
      <c r="L36" s="12">
        <f>'[2]استانی کل'!R38+'[1]استانی کل'!R38</f>
        <v>6695.625356810999</v>
      </c>
      <c r="M36" s="14">
        <f>IF(AND(N36=0,$N$37=0),#REF!,IF(N36=0,0,(N36/$N$37*100)))</f>
        <v>0.3945206844197924</v>
      </c>
      <c r="N36" s="12">
        <f>'[2]استانی کل'!T38+'[1]استانی کل'!T38</f>
        <v>6473.269374213001</v>
      </c>
      <c r="O36" s="20" t="s">
        <v>27</v>
      </c>
      <c r="P36" s="4">
        <v>30</v>
      </c>
      <c r="U36" s="26" t="e">
        <f>#REF!-F36</f>
        <v>#REF!</v>
      </c>
    </row>
    <row r="37" spans="2:21" ht="48.75" customHeight="1" thickBot="1">
      <c r="B37" s="57">
        <v>2436200.308671618</v>
      </c>
      <c r="C37" s="16">
        <v>2333164.8163705408</v>
      </c>
      <c r="D37" s="16">
        <v>2643045.190454166</v>
      </c>
      <c r="E37" s="16">
        <f>SUM(E7:E36)</f>
        <v>1832724.431125999</v>
      </c>
      <c r="F37" s="15">
        <f>IF(AND(H37=0,N37=0),#REF!,IF(N37=0,$B$1,IF((H37/N37*100)&gt;500,$B$2,(H37/N37*100))))</f>
        <v>11.398059596980042</v>
      </c>
      <c r="G37" s="16">
        <f>SUM(G7:G36)</f>
        <v>100</v>
      </c>
      <c r="H37" s="16">
        <f>'[2]استانی کل'!O39+'[1]استانی کل'!O39</f>
        <v>187018.61024877598</v>
      </c>
      <c r="I37" s="23">
        <f>IF(AND(N37=0,J37=0),#REF!,IF(N37=0,$B$1,IF((N37/J37*100)&gt;500,$B$2,(N37/J37*100))))</f>
        <v>109.77535353689063</v>
      </c>
      <c r="J37" s="16">
        <f>'[2]استانی کل'!P39+'[1]استانی کل'!P39</f>
        <v>1494682.8708519628</v>
      </c>
      <c r="K37" s="25">
        <f>SUM(K7:K36)</f>
        <v>99.99999999999997</v>
      </c>
      <c r="L37" s="25">
        <f>'[2]استانی کل'!R39+'[1]استانی کل'!R39</f>
        <v>1741404.1047336413</v>
      </c>
      <c r="M37" s="25">
        <f>SUM(M7:M36)</f>
        <v>99.99999999999999</v>
      </c>
      <c r="N37" s="25">
        <f>'[2]استانی کل'!T39+'[1]استانی کل'!T39</f>
        <v>1640793.4057330885</v>
      </c>
      <c r="O37" s="67" t="s">
        <v>28</v>
      </c>
      <c r="P37" s="68"/>
      <c r="U37" s="26" t="e">
        <f>#REF!-F37</f>
        <v>#REF!</v>
      </c>
    </row>
    <row r="38" spans="1:21" ht="9.75" customHeight="1">
      <c r="A38" s="50"/>
      <c r="B38" s="52"/>
      <c r="C38" s="52"/>
      <c r="D38" s="52"/>
      <c r="E38" s="52"/>
      <c r="F38" s="53"/>
      <c r="G38" s="52"/>
      <c r="H38" s="52"/>
      <c r="I38" s="54"/>
      <c r="J38" s="52"/>
      <c r="K38" s="55"/>
      <c r="L38" s="55"/>
      <c r="M38" s="55"/>
      <c r="N38" s="55"/>
      <c r="O38" s="51"/>
      <c r="P38" s="51"/>
      <c r="Q38" s="56"/>
      <c r="R38" s="56"/>
      <c r="U38" s="26"/>
    </row>
    <row r="39" spans="2:16" ht="104.25" customHeight="1">
      <c r="B39" s="70" t="s">
        <v>44</v>
      </c>
      <c r="C39" s="70"/>
      <c r="D39" s="70"/>
      <c r="E39" s="70"/>
      <c r="F39" s="70"/>
      <c r="G39" s="70"/>
      <c r="H39" s="70"/>
      <c r="I39" s="70"/>
      <c r="J39" s="70"/>
      <c r="K39" s="70"/>
      <c r="L39" s="70"/>
      <c r="M39" s="70"/>
      <c r="N39" s="70"/>
      <c r="O39" s="70"/>
      <c r="P39" s="58" t="s">
        <v>42</v>
      </c>
    </row>
    <row r="40" ht="16.5" customHeight="1"/>
  </sheetData>
  <sheetProtection/>
  <mergeCells count="3">
    <mergeCell ref="O37:P37"/>
    <mergeCell ref="B3:P4"/>
    <mergeCell ref="B39:O39"/>
  </mergeCells>
  <printOptions horizontalCentered="1"/>
  <pageMargins left="0" right="0" top="0" bottom="0" header="0" footer="0"/>
  <pageSetup fitToHeight="2" horizontalDpi="300" verticalDpi="3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y.hosseini</cp:lastModifiedBy>
  <cp:lastPrinted>2010-12-04T05:36:47Z</cp:lastPrinted>
  <dcterms:created xsi:type="dcterms:W3CDTF">1996-10-14T23:33:28Z</dcterms:created>
  <dcterms:modified xsi:type="dcterms:W3CDTF">2010-12-04T05:54:33Z</dcterms:modified>
  <cp:category/>
  <cp:version/>
  <cp:contentType/>
  <cp:contentStatus/>
</cp:coreProperties>
</file>