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my d\13-بالای 20 درصد\پاسخهای دریافتی از بانکها\جداول اسفند\ok\"/>
    </mc:Choice>
  </mc:AlternateContent>
  <xr:revisionPtr revIDLastSave="0" documentId="13_ncr:1_{C8DE3E0E-F475-4275-BBD0-0A0DA81FABD2}" xr6:coauthVersionLast="47" xr6:coauthVersionMax="47" xr10:uidLastSave="{00000000-0000-0000-0000-000000000000}"/>
  <bookViews>
    <workbookView xWindow="-120" yWindow="-120" windowWidth="20640" windowHeight="11160" activeTab="1" xr2:uid="{00000000-000D-0000-FFFF-FFFF00000000}"/>
  </bookViews>
  <sheets>
    <sheet name="سرمایه گذاری غیرمستقیم - اسفند" sheetId="4" r:id="rId1"/>
    <sheet name="سرمایه گذاری مستقیم - اسفند" sheetId="1" r:id="rId2"/>
  </sheets>
  <definedNames>
    <definedName name="_xlnm.Print_Area" localSheetId="0">'سرمایه گذاری غیرمستقیم - اسفند'!$B$1:$J$44</definedName>
    <definedName name="_xlnm.Print_Area" localSheetId="1">'سرمایه گذاری مستقیم - اسفند'!$B$1:$J$29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8" i="4" l="1"/>
  <c r="F26" i="4"/>
  <c r="K21" i="1" l="1"/>
  <c r="K9" i="1" l="1"/>
  <c r="K10" i="1"/>
  <c r="K11" i="1"/>
  <c r="K12" i="1"/>
  <c r="K13" i="1"/>
  <c r="K14" i="1"/>
  <c r="K15" i="1"/>
  <c r="K16" i="1"/>
  <c r="K17" i="1"/>
  <c r="K18" i="1"/>
  <c r="K19" i="1"/>
  <c r="K20" i="1"/>
  <c r="K8" i="1"/>
  <c r="M10" i="4" l="1"/>
  <c r="M12" i="4"/>
  <c r="M13" i="4"/>
  <c r="M14" i="4"/>
  <c r="M20" i="4"/>
  <c r="M21" i="4"/>
  <c r="M22" i="4"/>
  <c r="M23" i="4"/>
  <c r="M25" i="4"/>
  <c r="M27" i="4"/>
  <c r="M28" i="4"/>
  <c r="M29" i="4"/>
  <c r="M30" i="4"/>
  <c r="M31" i="4"/>
  <c r="M32" i="4"/>
  <c r="M35" i="4"/>
  <c r="M9" i="4"/>
  <c r="F41" i="4" l="1"/>
  <c r="F26" i="1" l="1"/>
</calcChain>
</file>

<file path=xl/sharedStrings.xml><?xml version="1.0" encoding="utf-8"?>
<sst xmlns="http://schemas.openxmlformats.org/spreadsheetml/2006/main" count="236" uniqueCount="175">
  <si>
    <t xml:space="preserve">نام بانک : بانک تجارت </t>
  </si>
  <si>
    <t>سال : 1402</t>
  </si>
  <si>
    <t>(مبالغ به میلیون ریال )</t>
  </si>
  <si>
    <t>ردیف</t>
  </si>
  <si>
    <t xml:space="preserve">مشخصات شرکت/شخص حقوقی </t>
  </si>
  <si>
    <t>نرخ بازدهی سرمایه (%)</t>
  </si>
  <si>
    <t xml:space="preserve">ارزش دفتری سهام متعلق به بانک </t>
  </si>
  <si>
    <t xml:space="preserve">درصد سهام متعلق به بانک </t>
  </si>
  <si>
    <t xml:space="preserve">تاریخ تملک سهام </t>
  </si>
  <si>
    <t>نحوه تملک سهام</t>
  </si>
  <si>
    <t>نام شرکت/شخص حقوقی</t>
  </si>
  <si>
    <t>شناسه ملی</t>
  </si>
  <si>
    <t xml:space="preserve">سرمایه گذاری ملی ایران </t>
  </si>
  <si>
    <t>قهري بابت آراء قطعي مراجع قضايي و داوري</t>
  </si>
  <si>
    <t xml:space="preserve"> مولد نیروگاهی تجارت فارس</t>
  </si>
  <si>
    <t>قهري بابت رد ديون دولت</t>
  </si>
  <si>
    <t xml:space="preserve">مولد سازی و مدیریت دارایی تجارت </t>
  </si>
  <si>
    <t>آزادراه قزوین رشت</t>
  </si>
  <si>
    <t xml:space="preserve"> - </t>
  </si>
  <si>
    <t>قهري بابت اجراي قانون يا سياستهاي تكليفي دولت</t>
  </si>
  <si>
    <t xml:space="preserve">آزادراه تهران ساوه </t>
  </si>
  <si>
    <t>فرآورده های غذایی و قند یاسوج</t>
  </si>
  <si>
    <t xml:space="preserve">جمع </t>
  </si>
  <si>
    <t xml:space="preserve">توضیحات </t>
  </si>
  <si>
    <t>عدم ارائه صورتهای مالی میاندوره منتهی به 1402/06/31</t>
  </si>
  <si>
    <t>در حال تصفیه</t>
  </si>
  <si>
    <t xml:space="preserve">زیان ده </t>
  </si>
  <si>
    <t>غیرفعال</t>
  </si>
  <si>
    <t xml:space="preserve"> سرمایه گذاری و ساختمانی تجارت </t>
  </si>
  <si>
    <t xml:space="preserve"> سرمایه گذاری ایرانیان </t>
  </si>
  <si>
    <t xml:space="preserve"> کارگزاری بانک تجارت </t>
  </si>
  <si>
    <t xml:space="preserve"> آرتا تجارت زرین </t>
  </si>
  <si>
    <t xml:space="preserve">شرکت فیلم سازی نمای بسته تهران </t>
  </si>
  <si>
    <t xml:space="preserve">شرکت خدمات بیمه ای تجارت فردا </t>
  </si>
  <si>
    <t xml:space="preserve">شرکت توسعه پیگرد صادق </t>
  </si>
  <si>
    <t>شرکت پتکین</t>
  </si>
  <si>
    <t xml:space="preserve">شرکت خدمات مسافرتی و توریستی آهوان </t>
  </si>
  <si>
    <t xml:space="preserve">شرکت گروه صنعتی و معدنی سیمان تجارت مهریز </t>
  </si>
  <si>
    <t xml:space="preserve">شرکت مدیریت ساخت تجارت </t>
  </si>
  <si>
    <t xml:space="preserve">شرکت پردیس گلستان تجارت </t>
  </si>
  <si>
    <t>شرکت عمرانی تجارت ( در حال تصفیه)</t>
  </si>
  <si>
    <t xml:space="preserve">شرکت ساختمانی و عمرانی عامری </t>
  </si>
  <si>
    <t>شرکت پیشگامان پیمان تدبیر کیش</t>
  </si>
  <si>
    <t>شرکت سرمایه گذاری سامان ایرانیان</t>
  </si>
  <si>
    <t xml:space="preserve">شرکت سرمایه گذاری تدبیر ایرانیان </t>
  </si>
  <si>
    <t>شرکت صنایع معدنی و تولیدی مهر اصل</t>
  </si>
  <si>
    <t>شرکت توسعه انرژی تجارت آسیا</t>
  </si>
  <si>
    <t>شرکت پتروشیمی آرمان سپاهان</t>
  </si>
  <si>
    <t>شرکت توسعه كسب و كارهاي نوگراي تجارت</t>
  </si>
  <si>
    <t>شرکت توسعه ارتباطات الکترونيک تجارت ایرانیان</t>
  </si>
  <si>
    <t xml:space="preserve">شرکت بازرگانی چابک تجارت آسیا </t>
  </si>
  <si>
    <t xml:space="preserve">شرکت کسب و کار فناوری تجارت شایان </t>
  </si>
  <si>
    <t>شرکت سرزمین پردازش امن</t>
  </si>
  <si>
    <t>شرکت داده و اعتبارسنجی تجارت ایرانیان</t>
  </si>
  <si>
    <t>شرکت انرژی بادی کوهین</t>
  </si>
  <si>
    <t>شرکت صنعتی و معدنی کانسرام</t>
  </si>
  <si>
    <t>شرکت بهره برداری مولد نیروگاهی تجارت فارس</t>
  </si>
  <si>
    <t>10101852138</t>
  </si>
  <si>
    <t>10320831070</t>
  </si>
  <si>
    <t>10320213250</t>
  </si>
  <si>
    <t>10420093351</t>
  </si>
  <si>
    <t>10100503170</t>
  </si>
  <si>
    <t>10320284710</t>
  </si>
  <si>
    <t>14003772450</t>
  </si>
  <si>
    <t>14003772464</t>
  </si>
  <si>
    <t>10100611694</t>
  </si>
  <si>
    <t>10100664189</t>
  </si>
  <si>
    <t>14010009961</t>
  </si>
  <si>
    <t>10102648604</t>
  </si>
  <si>
    <t>10102667689</t>
  </si>
  <si>
    <t>10980251542</t>
  </si>
  <si>
    <t>14003799436</t>
  </si>
  <si>
    <t>10260471315</t>
  </si>
  <si>
    <t>10101023892</t>
  </si>
  <si>
    <t>14003888568</t>
  </si>
  <si>
    <t>10320747147</t>
  </si>
  <si>
    <t>10861532334 </t>
  </si>
  <si>
    <t>10320863679</t>
  </si>
  <si>
    <t>14009097812</t>
  </si>
  <si>
    <t>14011442322</t>
  </si>
  <si>
    <t>14003766176</t>
  </si>
  <si>
    <t>14009195874</t>
  </si>
  <si>
    <t>14005882071</t>
  </si>
  <si>
    <t>10102621457</t>
  </si>
  <si>
    <t>14011517621</t>
  </si>
  <si>
    <t xml:space="preserve">غیرفعال </t>
  </si>
  <si>
    <t xml:space="preserve">در حال تصفیه </t>
  </si>
  <si>
    <t xml:space="preserve">غیر فعال </t>
  </si>
  <si>
    <t xml:space="preserve">تغییر فعالیت </t>
  </si>
  <si>
    <t xml:space="preserve">شرکت تجارت دوخت برتر سبلان </t>
  </si>
  <si>
    <t xml:space="preserve">تدبیرگران فناوری اطلاعات تجارت ایرانیان (بانکی) </t>
  </si>
  <si>
    <t xml:space="preserve"> خدمات تجارت(بانکی)</t>
  </si>
  <si>
    <t xml:space="preserve"> لیزینگ ایران (بانکی)</t>
  </si>
  <si>
    <t xml:space="preserve"> کارت اعتباری ایران کیش (بانکی)</t>
  </si>
  <si>
    <t xml:space="preserve"> تامین سرمایه کاردان(بانکی) </t>
  </si>
  <si>
    <t>زیست خاور(درحال تصفیه)</t>
  </si>
  <si>
    <t>فلاحتی اصفهانیها(غیرفعال)</t>
  </si>
  <si>
    <t xml:space="preserve"> صرافی تجارت (بانکی)</t>
  </si>
  <si>
    <t>شرکت کارت اعتباری ایران کیش(بانکی)</t>
  </si>
  <si>
    <t>شرکت زيرساخت فناوري تجارت ايرانيان(بانکی)</t>
  </si>
  <si>
    <t>شرکت سامانه هاي يكپارچه سيمرغ تجارت(بانکی)</t>
  </si>
  <si>
    <t>شرکت عمران و مسکن سازان استان یزد</t>
  </si>
  <si>
    <t>معتمد اول هوشمند راهبر(ماهر)</t>
  </si>
  <si>
    <t>شرکت ساختمانی و عمرانی رضوان تجارت</t>
  </si>
  <si>
    <t xml:space="preserve">خريد در راستای انجام عملیات بانکی </t>
  </si>
  <si>
    <t>پس از مولدسازی و شروع فرآیند تولید واگذار می گردد.</t>
  </si>
  <si>
    <t xml:space="preserve">تاسیس در راستای تامین نیروی انسانی خدماتی بانک </t>
  </si>
  <si>
    <t xml:space="preserve">سرمایه گذاری مشترک در حوزه معدن با شرکت تولیدی مهر اصل از طریق شرکت سرمایه گذاری ایرانیان </t>
  </si>
  <si>
    <t xml:space="preserve">تأسيس در راستای انجام امور ساختمانی  </t>
  </si>
  <si>
    <t>تاسیس شرکت معدنی و فلزی تجارت ایرانیان توسط شرکت سرمایه گذاری ایرانیان  و اختصاص این شرکت به عنوان هلدینگ فناوری اطلاعات</t>
  </si>
  <si>
    <t>خرید در راستای پیشبرد اهداف بانک برای مدیریت پرتفوی بانک</t>
  </si>
  <si>
    <t xml:space="preserve">تأسيس توسط شرکت سرمایه گذاری ایرانیان </t>
  </si>
  <si>
    <t xml:space="preserve">خريد در راستای تکمیل زنجیره ارزش بانک </t>
  </si>
  <si>
    <t>خرید  توسط شرکت خدمات تجارت بابت پیگیری مطالبات بانک</t>
  </si>
  <si>
    <t xml:space="preserve">تأسيس توسط شرکت خدمات تجارت بابت انجام امور بیمه ای مرتبط با کارکنان بانک </t>
  </si>
  <si>
    <t xml:space="preserve">خريد توسط شرکت خدمات تجارت  در  راستای ساخت و پخش تیزرهای تبلیغاتی بانک </t>
  </si>
  <si>
    <t xml:space="preserve">تأسيس توسط هلدینگ ساختمانی به عنوان شرکت پروژه مربوط به ساخت پروژه پردیس تجارت </t>
  </si>
  <si>
    <t xml:space="preserve">تأسيس توسط هلدینگ ساختمانی به عنوان مدیر طرح شرکت مادر </t>
  </si>
  <si>
    <t xml:space="preserve">تاسیس توسط هلدینگ ساختمانی به منظور ساخت و بهره برداری از اراضی متعلق به بانک در کیش </t>
  </si>
  <si>
    <t xml:space="preserve">تاسیس توسط هلدینگ ساختمانی به منظور مدیریت پروژه های ره باغ رضوان </t>
  </si>
  <si>
    <t>تاسیس  توسط بانک به منظور راه اندازی و توسعه کیف پول الکترونیکی / انتقال به هلدینگ فناوری در سال 1399</t>
  </si>
  <si>
    <t>تأسيس توسط هلدینگ ساختمانی /انتقال به هلدینگ فناوری به منظور ایجاد باشگاه مشتریان بانک</t>
  </si>
  <si>
    <t>تاسیس توسط بانک با هدف اجرای پروژه خدمات مالی و بانکی زنجیره تامین مبتنی بر صورتحساب الکترونیک (SCF)/انتقال به هلدینگ فناوری 1401</t>
  </si>
  <si>
    <t xml:space="preserve">خرید توسط هلدینگ فناوری جهت ورود به حوزه TSP </t>
  </si>
  <si>
    <t>تاسیس توسط شرکت مولدسازی و مدیریت دارایی در راستای مدیریت کارخانجات سبلان پارچه</t>
  </si>
  <si>
    <t xml:space="preserve">خرید توسط شرکت توسعه انرژی تجارت آسیا </t>
  </si>
  <si>
    <t>بابت استیفای حقوق بانک / انتقال به هلدینگ ساختمانی از سال 1385</t>
  </si>
  <si>
    <t>بابت استیفای حقوق بانک / انتقال به هلدینگ ساختمانی از سال 1380</t>
  </si>
  <si>
    <t>تاسیس توسط بانک / انتقال به هلدینگ ساختمانی از سال 1386</t>
  </si>
  <si>
    <t>بابت استیفای حقوق بانک / انتقال به هلدینگ ساختمانی از سال 1389</t>
  </si>
  <si>
    <t>بابت رد دیون دولت به بانک/ انتقال به هلدینگ ساختمانی در سال 1402</t>
  </si>
  <si>
    <t>در سال جاری با تغییر حوزه فعالیت فعال گردیده که پس از تکمیل پروژه منحل می گردد .</t>
  </si>
  <si>
    <t>مشارکت در تاسیس به منظور تکمیل زنجیره ارزش بانک با اخذ مجوز از سازمان بورس و اوراق بهادار</t>
  </si>
  <si>
    <t xml:space="preserve">تأسيس  در راستای انجام عملیات ارزی بانک با اخذ مجور از بانک مرکزی </t>
  </si>
  <si>
    <t xml:space="preserve">تأسيس در راستای تکمیل زنجیره ارزش بانک با اخذ مجوز از بانک مرکزی </t>
  </si>
  <si>
    <t xml:space="preserve">تأسيس در راستای بهره برداری و اداره امور کارخانجات نساجی تملیک شده از شرکت سبلان پارچه و در حال حاضر درخشان ماکارون </t>
  </si>
  <si>
    <t>تاسیس توسط شرکت سرمایه گذاری ایرانیان/انتقال به بانک در راستای مولدسازی و واگذاری کارخانه و املاک تملیکی بانک</t>
  </si>
  <si>
    <t xml:space="preserve"> تاسیس به منظور سرمایه گذاری در حوزه انرژی توسط بانک و شرکت سرمایه گذاری ایرانیان </t>
  </si>
  <si>
    <t>شرکت مدیریت ساماندهی پروژه های رضوان تجارت</t>
  </si>
  <si>
    <t>تاسیس شرکت کسب و کاری بانک تجارت با هدف تسریع در ارائه محصولات قابل رقابت در هلدینگ فناوری ( سرمایه گذاری در حوزه استارت آپ و تولید دانش)</t>
  </si>
  <si>
    <t>خرید توسط شرکت سرمایه گذاری ایرانیان در راستای تکمیل زنجیره ارزش بانک/ انتقال به هلدینگ فناوری  در سال 1401</t>
  </si>
  <si>
    <t>تاسیس در راستای تکمیل زنجیره ارزش شرکت رکیش</t>
  </si>
  <si>
    <t>تاسیس و تغییر موضوع فعالیت به منظور مدیریت و واگذاری املاک تملیکی</t>
  </si>
  <si>
    <t>تأسيس توسط شرکت مولد نیروگاهی تجارت فارس در راستای بهره برداری از نیروگاه فارس</t>
  </si>
  <si>
    <t xml:space="preserve">تاسیس توسط هلدینگ ساختمانی جهت اداره کارخانه سیمان مهریز </t>
  </si>
  <si>
    <t>تاسیس توسط هلدینگ ساختمانی بابت پروژه گلزار /انتقال به هلدینگ فناوری و تغییر نام و فعالیت در سال 1401</t>
  </si>
  <si>
    <t>بابت استیفای حقوق</t>
  </si>
  <si>
    <t>خرید</t>
  </si>
  <si>
    <t>تاسیس توسط شرکت سرمایه گذاری ایرانیان /انتقال به هلدینگ فناوری در راستای تسریع در روند پروژه Core Banking در سال 1396</t>
  </si>
  <si>
    <t>تاسیس توسط بانک به منظور ارائه خدمات نرم افزاری و سخت افزاری بانک /انتقال به هلدینگ فناوری در سال 1399</t>
  </si>
  <si>
    <t xml:space="preserve">ارزش دفتری سهام متعلق به شرکت تابعه </t>
  </si>
  <si>
    <t xml:space="preserve">درصد سهام متعلق به شرکت تابعه </t>
  </si>
  <si>
    <t>بابت استیفای حقوق بانک/ انتقال به شرکت سرمایه گذاری ایرانیان در سال 1400</t>
  </si>
  <si>
    <t>جدول وضعیت سرمایه گذاری مستقیم بانک  تجارت در سهام شرکتها و سایر اشخاص حقوقی (بالای 20 درصد) در پایان اسفند ماه 1402</t>
  </si>
  <si>
    <t xml:space="preserve">ماه : اسفند </t>
  </si>
  <si>
    <t>ماه :اسفند</t>
  </si>
  <si>
    <t>جدول وضعیت سرمایه گذاری غیرمستقیم  بانک  تجارت در سهام شرکتها و سایر اشخاص حقوقی (بالای 20 درصد) در پایان اسفند ماه 1402</t>
  </si>
  <si>
    <t xml:space="preserve">سود خالص </t>
  </si>
  <si>
    <t xml:space="preserve">حقوق صاحبان سهام </t>
  </si>
  <si>
    <t>بر اساس صورتهای مالی حسابرسی نشده پایان دوره منتهی به  1402/12/29</t>
  </si>
  <si>
    <t>بر اساس صورتهای مالی حسابرسی نشده پایان دوره منتهی به  1402/09/30</t>
  </si>
  <si>
    <t>بر اساس صورتهای مالی حسابرسی شده پایاندوره  منتهی به 1402/09/30</t>
  </si>
  <si>
    <t>بر اساس صورتهای مالی حسابرسی نشده پایاندوره  منتهی به 1402/09/30</t>
  </si>
  <si>
    <t>بر اساس صورتهای مالی حسابرسی شده پایاندوره منتهی به 1402/06/31</t>
  </si>
  <si>
    <t>بر اساس صورتهای مالی حسابرسی شده میاندوره منتهی به 1402/03/31</t>
  </si>
  <si>
    <t>بر اساس صورتهای مالی حسابرسی شده میاندوره منتهی به  1402/06/31</t>
  </si>
  <si>
    <t>تاریخ تاسیس 1402/09/01 و عدم فعالیت</t>
  </si>
  <si>
    <t>بر اساس صورتهای مالی حسابرسی شده میاندوره منتهی به 1401/12/29</t>
  </si>
  <si>
    <t>بر اساس صورتهای مالی حسابرسی شده پایاندوره منتهی به 1402/09/30</t>
  </si>
  <si>
    <t>بر اساس صورتهای مالی حسابرسی نشده پایاندوره منتهی به 1402/12/29</t>
  </si>
  <si>
    <t>بر اساس صورتهای مالی حسابرسی نشده پایان دوره منتهی به  1402/09/31</t>
  </si>
  <si>
    <t>بر اساس صورتهای مالی حسابرسی شده میاندوره منتهی به 1402/06/31</t>
  </si>
  <si>
    <t>بر اساس صورتهای مالی حسابرسی نشده میاندوره منتهی به 1402/06/31</t>
  </si>
  <si>
    <t>بر اساس صورتهای مالی حسابرسی شده میاندوره  منتهی به 1402/03/31</t>
  </si>
  <si>
    <t xml:space="preserve">ختم تصفیه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</si>
</sst>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indexed="8"/>
      <name val="Arial"/>
      <family val="2"/>
      <charset val="178"/>
    </font>
    <font>
      <sz val="11"/>
      <color theme="1"/>
      <name val="Calibri"/>
      <family val="2"/>
      <charset val="178"/>
      <scheme val="minor"/>
    </font>
    <font>
      <sz val="18"/>
      <color theme="3"/>
      <name val="Calibri Light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57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b/>
      <sz val="13"/>
      <name val="B Nazanin"/>
      <charset val="178"/>
    </font>
    <font>
      <b/>
      <sz val="13"/>
      <color indexed="8"/>
      <name val="B Nazanin"/>
      <charset val="178"/>
    </font>
    <font>
      <sz val="13"/>
      <color indexed="8"/>
      <name val="B Nazanin"/>
      <charset val="178"/>
    </font>
    <font>
      <sz val="11"/>
      <color indexed="8"/>
      <name val="B Nazanin"/>
      <charset val="178"/>
    </font>
    <font>
      <sz val="10"/>
      <color indexed="8"/>
      <name val="B Nazanin"/>
      <charset val="178"/>
    </font>
    <font>
      <sz val="13"/>
      <name val="B Nazanin"/>
      <charset val="178"/>
    </font>
    <font>
      <sz val="11"/>
      <name val="Arial"/>
      <family val="2"/>
      <charset val="178"/>
    </font>
    <font>
      <sz val="13"/>
      <color theme="1"/>
      <name val="B Nazanin"/>
      <charset val="178"/>
    </font>
    <font>
      <sz val="11"/>
      <name val="B Titr"/>
      <charset val="178"/>
    </font>
    <font>
      <sz val="13"/>
      <color rgb="FFFF0000"/>
      <name val="B Nazanin"/>
      <charset val="178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6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21" fillId="0" borderId="0" xfId="0" applyFont="1" applyAlignment="1">
      <alignment horizontal="right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left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20" fillId="0" borderId="10" xfId="0" applyNumberFormat="1" applyFont="1" applyFill="1" applyBorder="1" applyAlignment="1" applyProtection="1">
      <alignment horizontal="center" vertical="center" wrapText="1"/>
    </xf>
    <xf numFmtId="3" fontId="20" fillId="0" borderId="10" xfId="0" applyNumberFormat="1" applyFont="1" applyFill="1" applyBorder="1" applyAlignment="1" applyProtection="1">
      <alignment horizontal="center" vertical="center" wrapText="1"/>
    </xf>
    <xf numFmtId="3" fontId="19" fillId="0" borderId="15" xfId="0" applyNumberFormat="1" applyFont="1" applyBorder="1" applyAlignment="1">
      <alignment horizontal="center"/>
    </xf>
    <xf numFmtId="0" fontId="23" fillId="0" borderId="10" xfId="0" applyNumberFormat="1" applyFont="1" applyFill="1" applyBorder="1" applyAlignment="1" applyProtection="1">
      <alignment horizontal="center" vertical="center" wrapText="1"/>
    </xf>
    <xf numFmtId="0" fontId="23" fillId="35" borderId="10" xfId="0" applyNumberFormat="1" applyFont="1" applyFill="1" applyBorder="1" applyAlignment="1" applyProtection="1">
      <alignment horizontal="center" vertical="center" wrapText="1"/>
    </xf>
    <xf numFmtId="0" fontId="19" fillId="36" borderId="15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right"/>
    </xf>
    <xf numFmtId="0" fontId="20" fillId="0" borderId="10" xfId="0" applyNumberFormat="1" applyFont="1" applyFill="1" applyBorder="1" applyAlignment="1" applyProtection="1">
      <alignment vertical="center" wrapText="1"/>
    </xf>
    <xf numFmtId="0" fontId="20" fillId="0" borderId="19" xfId="0" applyNumberFormat="1" applyFont="1" applyFill="1" applyBorder="1" applyAlignment="1" applyProtection="1">
      <alignment vertical="center" wrapText="1"/>
    </xf>
    <xf numFmtId="0" fontId="23" fillId="0" borderId="10" xfId="0" applyNumberFormat="1" applyFont="1" applyFill="1" applyBorder="1" applyAlignment="1" applyProtection="1">
      <alignment vertical="center" wrapText="1"/>
    </xf>
    <xf numFmtId="3" fontId="23" fillId="0" borderId="10" xfId="0" applyNumberFormat="1" applyFont="1" applyFill="1" applyBorder="1" applyAlignment="1" applyProtection="1">
      <alignment horizontal="center" vertical="center" wrapText="1"/>
    </xf>
    <xf numFmtId="0" fontId="24" fillId="0" borderId="0" xfId="0" applyFont="1"/>
    <xf numFmtId="0" fontId="25" fillId="0" borderId="10" xfId="0" applyFont="1" applyBorder="1" applyAlignment="1" applyProtection="1">
      <alignment horizontal="center" readingOrder="2"/>
      <protection locked="0"/>
    </xf>
    <xf numFmtId="0" fontId="23" fillId="0" borderId="10" xfId="0" applyNumberFormat="1" applyFont="1" applyFill="1" applyBorder="1" applyAlignment="1" applyProtection="1">
      <alignment horizontal="right" vertical="center" wrapText="1"/>
    </xf>
    <xf numFmtId="3" fontId="0" fillId="0" borderId="0" xfId="0" applyNumberFormat="1"/>
    <xf numFmtId="3" fontId="20" fillId="0" borderId="20" xfId="0" applyNumberFormat="1" applyFont="1" applyFill="1" applyBorder="1" applyAlignment="1" applyProtection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20" fillId="0" borderId="20" xfId="0" applyNumberFormat="1" applyFont="1" applyFill="1" applyBorder="1" applyAlignment="1" applyProtection="1">
      <alignment horizontal="center" vertical="center" wrapText="1"/>
    </xf>
    <xf numFmtId="0" fontId="19" fillId="36" borderId="0" xfId="0" applyFont="1" applyFill="1" applyBorder="1" applyAlignment="1">
      <alignment horizontal="center"/>
    </xf>
    <xf numFmtId="0" fontId="27" fillId="0" borderId="10" xfId="0" applyNumberFormat="1" applyFont="1" applyFill="1" applyBorder="1" applyAlignment="1" applyProtection="1">
      <alignment horizontal="center" vertical="center" wrapText="1"/>
    </xf>
    <xf numFmtId="3" fontId="24" fillId="0" borderId="0" xfId="0" applyNumberFormat="1" applyFont="1"/>
    <xf numFmtId="2" fontId="0" fillId="0" borderId="0" xfId="0" applyNumberFormat="1"/>
    <xf numFmtId="0" fontId="20" fillId="37" borderId="10" xfId="0" applyNumberFormat="1" applyFont="1" applyFill="1" applyBorder="1" applyAlignment="1" applyProtection="1">
      <alignment horizontal="center" vertical="center" wrapText="1"/>
    </xf>
    <xf numFmtId="0" fontId="20" fillId="37" borderId="10" xfId="0" applyNumberFormat="1" applyFont="1" applyFill="1" applyBorder="1" applyAlignment="1" applyProtection="1">
      <alignment vertical="center" wrapText="1"/>
    </xf>
    <xf numFmtId="0" fontId="23" fillId="37" borderId="10" xfId="0" applyNumberFormat="1" applyFont="1" applyFill="1" applyBorder="1" applyAlignment="1" applyProtection="1">
      <alignment horizontal="center" vertical="center" wrapText="1"/>
    </xf>
    <xf numFmtId="3" fontId="0" fillId="37" borderId="0" xfId="0" applyNumberFormat="1" applyFill="1"/>
    <xf numFmtId="2" fontId="0" fillId="37" borderId="0" xfId="0" applyNumberFormat="1" applyFill="1"/>
    <xf numFmtId="0" fontId="0" fillId="37" borderId="0" xfId="0" applyFill="1"/>
    <xf numFmtId="3" fontId="23" fillId="37" borderId="10" xfId="0" applyNumberFormat="1" applyFont="1" applyFill="1" applyBorder="1" applyAlignment="1" applyProtection="1">
      <alignment horizontal="center" vertical="center" wrapText="1"/>
    </xf>
    <xf numFmtId="0" fontId="19" fillId="0" borderId="16" xfId="0" applyFont="1" applyBorder="1" applyAlignment="1">
      <alignment horizontal="center"/>
    </xf>
    <xf numFmtId="0" fontId="19" fillId="0" borderId="18" xfId="0" applyFont="1" applyBorder="1" applyAlignment="1">
      <alignment horizontal="center"/>
    </xf>
    <xf numFmtId="0" fontId="19" fillId="0" borderId="17" xfId="0" applyFont="1" applyBorder="1" applyAlignment="1">
      <alignment horizontal="center"/>
    </xf>
    <xf numFmtId="0" fontId="26" fillId="0" borderId="0" xfId="0" applyFont="1" applyAlignment="1">
      <alignment horizontal="center" vertical="center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9" fillId="34" borderId="13" xfId="0" applyFont="1" applyFill="1" applyBorder="1" applyAlignment="1">
      <alignment horizontal="center"/>
    </xf>
    <xf numFmtId="0" fontId="19" fillId="34" borderId="14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M58"/>
  <sheetViews>
    <sheetView rightToLeft="1" topLeftCell="A37" zoomScaleNormal="100" workbookViewId="0">
      <selection activeCell="E49" sqref="E49"/>
    </sheetView>
  </sheetViews>
  <sheetFormatPr defaultColWidth="9" defaultRowHeight="14.25" customHeight="1" x14ac:dyDescent="0.2"/>
  <cols>
    <col min="1" max="1" width="3.625" customWidth="1"/>
    <col min="2" max="2" width="6.5" style="1" customWidth="1"/>
    <col min="3" max="3" width="33.625" style="1" customWidth="1"/>
    <col min="4" max="4" width="14.125" style="1" customWidth="1"/>
    <col min="5" max="5" width="12.125" style="1" customWidth="1"/>
    <col min="6" max="6" width="17" style="2" customWidth="1"/>
    <col min="7" max="7" width="15.375" style="1" customWidth="1"/>
    <col min="8" max="8" width="11" style="1" customWidth="1"/>
    <col min="9" max="9" width="93.875" style="1" bestFit="1" customWidth="1"/>
    <col min="10" max="10" width="52.375" style="1" customWidth="1"/>
    <col min="11" max="12" width="11.25" style="22" hidden="1" customWidth="1"/>
    <col min="13" max="13" width="26" hidden="1" customWidth="1"/>
  </cols>
  <sheetData>
    <row r="1" spans="2:13" ht="18" customHeight="1" x14ac:dyDescent="0.45">
      <c r="B1" s="3" t="s">
        <v>0</v>
      </c>
      <c r="C1" s="4"/>
    </row>
    <row r="2" spans="2:13" ht="18" customHeight="1" x14ac:dyDescent="0.45">
      <c r="B2" s="3" t="s">
        <v>155</v>
      </c>
      <c r="C2" s="4"/>
    </row>
    <row r="3" spans="2:13" ht="18" customHeight="1" x14ac:dyDescent="0.45">
      <c r="B3" s="3" t="s">
        <v>1</v>
      </c>
      <c r="C3" s="4"/>
    </row>
    <row r="4" spans="2:13" ht="22.5" customHeight="1" x14ac:dyDescent="0.2">
      <c r="B4" s="41" t="s">
        <v>156</v>
      </c>
      <c r="C4" s="41"/>
      <c r="D4" s="41"/>
      <c r="E4" s="41"/>
      <c r="F4" s="41"/>
      <c r="G4" s="41"/>
      <c r="H4" s="41"/>
      <c r="I4" s="41"/>
      <c r="J4" s="41"/>
    </row>
    <row r="5" spans="2:13" ht="17.25" customHeight="1" x14ac:dyDescent="0.4">
      <c r="I5" s="5"/>
      <c r="J5" s="5" t="s">
        <v>2</v>
      </c>
    </row>
    <row r="6" spans="2:13" ht="21.75" x14ac:dyDescent="0.55000000000000004">
      <c r="B6" s="42" t="s">
        <v>3</v>
      </c>
      <c r="C6" s="44" t="s">
        <v>4</v>
      </c>
      <c r="D6" s="45"/>
      <c r="E6" s="42" t="s">
        <v>5</v>
      </c>
      <c r="F6" s="42" t="s">
        <v>150</v>
      </c>
      <c r="G6" s="42" t="s">
        <v>151</v>
      </c>
      <c r="H6" s="42" t="s">
        <v>8</v>
      </c>
      <c r="I6" s="42" t="s">
        <v>9</v>
      </c>
      <c r="J6" s="42" t="s">
        <v>23</v>
      </c>
    </row>
    <row r="7" spans="2:13" ht="21.75" x14ac:dyDescent="0.2">
      <c r="B7" s="43"/>
      <c r="C7" s="6" t="s">
        <v>10</v>
      </c>
      <c r="D7" s="6" t="s">
        <v>11</v>
      </c>
      <c r="E7" s="43"/>
      <c r="F7" s="43"/>
      <c r="G7" s="43"/>
      <c r="H7" s="43"/>
      <c r="I7" s="43"/>
      <c r="J7" s="43"/>
      <c r="K7" s="22" t="s">
        <v>157</v>
      </c>
      <c r="L7" s="22" t="s">
        <v>158</v>
      </c>
    </row>
    <row r="8" spans="2:13" ht="20.25" x14ac:dyDescent="0.2">
      <c r="B8" s="7">
        <v>1</v>
      </c>
      <c r="C8" s="15" t="s">
        <v>32</v>
      </c>
      <c r="D8" s="7" t="s">
        <v>57</v>
      </c>
      <c r="E8" s="7" t="s">
        <v>87</v>
      </c>
      <c r="F8" s="8">
        <v>0</v>
      </c>
      <c r="G8" s="7">
        <v>80</v>
      </c>
      <c r="H8" s="10">
        <v>1392</v>
      </c>
      <c r="I8" s="7" t="s">
        <v>115</v>
      </c>
      <c r="J8" s="7" t="s">
        <v>85</v>
      </c>
    </row>
    <row r="9" spans="2:13" ht="20.25" x14ac:dyDescent="0.2">
      <c r="B9" s="7">
        <v>2</v>
      </c>
      <c r="C9" s="15" t="s">
        <v>33</v>
      </c>
      <c r="D9" s="7" t="s">
        <v>58</v>
      </c>
      <c r="E9" s="7">
        <v>47.96</v>
      </c>
      <c r="F9" s="8">
        <v>900</v>
      </c>
      <c r="G9" s="7">
        <v>90</v>
      </c>
      <c r="H9" s="10">
        <v>1391</v>
      </c>
      <c r="I9" s="7" t="s">
        <v>114</v>
      </c>
      <c r="J9" s="7" t="s">
        <v>159</v>
      </c>
      <c r="K9" s="23">
        <v>123337</v>
      </c>
      <c r="L9" s="23">
        <v>257154</v>
      </c>
      <c r="M9" s="30">
        <f>SUM(K9/L9*100)</f>
        <v>47.9623105220996</v>
      </c>
    </row>
    <row r="10" spans="2:13" ht="20.25" x14ac:dyDescent="0.2">
      <c r="B10" s="7">
        <v>3</v>
      </c>
      <c r="C10" s="15" t="s">
        <v>34</v>
      </c>
      <c r="D10" s="7" t="s">
        <v>59</v>
      </c>
      <c r="E10" s="7">
        <v>89.72</v>
      </c>
      <c r="F10" s="8">
        <v>56</v>
      </c>
      <c r="G10" s="7">
        <v>28</v>
      </c>
      <c r="H10" s="10">
        <v>1393</v>
      </c>
      <c r="I10" s="7" t="s">
        <v>113</v>
      </c>
      <c r="J10" s="10" t="s">
        <v>160</v>
      </c>
      <c r="K10" s="23">
        <v>30791</v>
      </c>
      <c r="L10" s="23">
        <v>34320</v>
      </c>
      <c r="M10" s="30">
        <f t="shared" ref="M10:M35" si="0">SUM(K10/L10*100)</f>
        <v>89.717365967365964</v>
      </c>
    </row>
    <row r="11" spans="2:13" ht="20.25" x14ac:dyDescent="0.2">
      <c r="B11" s="7">
        <v>4</v>
      </c>
      <c r="C11" s="17" t="s">
        <v>35</v>
      </c>
      <c r="D11" s="7" t="s">
        <v>60</v>
      </c>
      <c r="E11" s="7" t="s">
        <v>26</v>
      </c>
      <c r="F11" s="8">
        <v>374</v>
      </c>
      <c r="G11" s="7">
        <v>100</v>
      </c>
      <c r="H11" s="10">
        <v>1358</v>
      </c>
      <c r="I11" s="10" t="s">
        <v>129</v>
      </c>
      <c r="J11" s="7" t="s">
        <v>161</v>
      </c>
      <c r="K11" s="22">
        <v>-13027</v>
      </c>
      <c r="L11" s="22">
        <v>-37483</v>
      </c>
      <c r="M11" s="30"/>
    </row>
    <row r="12" spans="2:13" ht="20.25" x14ac:dyDescent="0.2">
      <c r="B12" s="7">
        <v>5</v>
      </c>
      <c r="C12" s="15" t="s">
        <v>36</v>
      </c>
      <c r="D12" s="7" t="s">
        <v>61</v>
      </c>
      <c r="E12" s="7">
        <v>40.54</v>
      </c>
      <c r="F12" s="8">
        <v>39999</v>
      </c>
      <c r="G12" s="7">
        <v>100</v>
      </c>
      <c r="H12" s="10">
        <v>1376</v>
      </c>
      <c r="I12" s="10" t="s">
        <v>128</v>
      </c>
      <c r="J12" s="7" t="s">
        <v>161</v>
      </c>
      <c r="K12" s="22">
        <v>242881</v>
      </c>
      <c r="L12" s="22">
        <v>599166</v>
      </c>
      <c r="M12" s="30">
        <f t="shared" si="0"/>
        <v>40.536512418928979</v>
      </c>
    </row>
    <row r="13" spans="2:13" ht="20.25" x14ac:dyDescent="0.2">
      <c r="B13" s="7">
        <v>6</v>
      </c>
      <c r="C13" s="15" t="s">
        <v>37</v>
      </c>
      <c r="D13" s="7" t="s">
        <v>62</v>
      </c>
      <c r="E13" s="7">
        <v>51.65</v>
      </c>
      <c r="F13" s="8">
        <v>500000</v>
      </c>
      <c r="G13" s="7">
        <v>100</v>
      </c>
      <c r="H13" s="10">
        <v>1389</v>
      </c>
      <c r="I13" s="10" t="s">
        <v>144</v>
      </c>
      <c r="J13" s="7" t="s">
        <v>161</v>
      </c>
      <c r="K13" s="22">
        <v>2436047</v>
      </c>
      <c r="L13" s="22">
        <v>4716565</v>
      </c>
      <c r="M13" s="30">
        <f t="shared" si="0"/>
        <v>51.648752852976685</v>
      </c>
    </row>
    <row r="14" spans="2:13" ht="20.25" x14ac:dyDescent="0.2">
      <c r="B14" s="7">
        <v>7</v>
      </c>
      <c r="C14" s="15" t="s">
        <v>38</v>
      </c>
      <c r="D14" s="7" t="s">
        <v>63</v>
      </c>
      <c r="E14" s="7">
        <v>28.19</v>
      </c>
      <c r="F14" s="8">
        <v>10</v>
      </c>
      <c r="G14" s="7">
        <v>100</v>
      </c>
      <c r="H14" s="10">
        <v>1392</v>
      </c>
      <c r="I14" s="10" t="s">
        <v>117</v>
      </c>
      <c r="J14" s="7" t="s">
        <v>161</v>
      </c>
      <c r="K14" s="22">
        <v>11168</v>
      </c>
      <c r="L14" s="22">
        <v>39610</v>
      </c>
      <c r="M14" s="30">
        <f t="shared" si="0"/>
        <v>28.194900277707653</v>
      </c>
    </row>
    <row r="15" spans="2:13" ht="20.25" x14ac:dyDescent="0.2">
      <c r="B15" s="7">
        <v>8</v>
      </c>
      <c r="C15" s="15" t="s">
        <v>39</v>
      </c>
      <c r="D15" s="7" t="s">
        <v>64</v>
      </c>
      <c r="E15" s="7" t="s">
        <v>26</v>
      </c>
      <c r="F15" s="8">
        <v>60000</v>
      </c>
      <c r="G15" s="7">
        <v>100</v>
      </c>
      <c r="H15" s="10">
        <v>1392</v>
      </c>
      <c r="I15" s="10" t="s">
        <v>116</v>
      </c>
      <c r="J15" s="7" t="s">
        <v>161</v>
      </c>
      <c r="K15" s="22">
        <v>-46544</v>
      </c>
      <c r="L15" s="22">
        <v>-86760</v>
      </c>
      <c r="M15" s="30"/>
    </row>
    <row r="16" spans="2:13" s="19" customFormat="1" ht="20.25" x14ac:dyDescent="0.2">
      <c r="B16" s="7">
        <v>9</v>
      </c>
      <c r="C16" s="17" t="s">
        <v>40</v>
      </c>
      <c r="D16" s="10" t="s">
        <v>65</v>
      </c>
      <c r="E16" s="10" t="s">
        <v>86</v>
      </c>
      <c r="F16" s="18">
        <v>391</v>
      </c>
      <c r="G16" s="10">
        <v>99.5</v>
      </c>
      <c r="H16" s="10">
        <v>1358</v>
      </c>
      <c r="I16" s="10" t="s">
        <v>127</v>
      </c>
      <c r="J16" s="28" t="s">
        <v>174</v>
      </c>
      <c r="K16" s="29"/>
      <c r="L16" s="29"/>
      <c r="M16" s="30"/>
    </row>
    <row r="17" spans="2:13" ht="20.25" x14ac:dyDescent="0.2">
      <c r="B17" s="7">
        <v>10</v>
      </c>
      <c r="C17" s="17" t="s">
        <v>41</v>
      </c>
      <c r="D17" s="7" t="s">
        <v>66</v>
      </c>
      <c r="E17" s="7" t="s">
        <v>26</v>
      </c>
      <c r="F17" s="8">
        <v>773</v>
      </c>
      <c r="G17" s="7">
        <v>77.31</v>
      </c>
      <c r="H17" s="10">
        <v>1358</v>
      </c>
      <c r="I17" s="10" t="s">
        <v>126</v>
      </c>
      <c r="J17" s="7" t="s">
        <v>161</v>
      </c>
      <c r="K17" s="29">
        <v>-13140</v>
      </c>
      <c r="L17" s="29">
        <v>-96092</v>
      </c>
      <c r="M17" s="30"/>
    </row>
    <row r="18" spans="2:13" ht="20.25" x14ac:dyDescent="0.2">
      <c r="B18" s="7">
        <v>11</v>
      </c>
      <c r="C18" s="15" t="s">
        <v>42</v>
      </c>
      <c r="D18" s="7" t="s">
        <v>67</v>
      </c>
      <c r="E18" s="7" t="s">
        <v>26</v>
      </c>
      <c r="F18" s="8">
        <v>49000</v>
      </c>
      <c r="G18" s="7">
        <v>49</v>
      </c>
      <c r="H18" s="7">
        <v>1400</v>
      </c>
      <c r="I18" s="7" t="s">
        <v>118</v>
      </c>
      <c r="J18" s="10" t="s">
        <v>165</v>
      </c>
      <c r="K18" s="22">
        <v>-6294</v>
      </c>
      <c r="L18" s="22">
        <v>57043</v>
      </c>
      <c r="M18" s="30"/>
    </row>
    <row r="19" spans="2:13" s="19" customFormat="1" ht="18.75" customHeight="1" x14ac:dyDescent="0.2">
      <c r="B19" s="10">
        <v>12</v>
      </c>
      <c r="C19" s="17" t="s">
        <v>138</v>
      </c>
      <c r="D19" s="10">
        <v>14009195874</v>
      </c>
      <c r="E19" s="10" t="s">
        <v>18</v>
      </c>
      <c r="F19" s="18">
        <v>10</v>
      </c>
      <c r="G19" s="10">
        <v>100</v>
      </c>
      <c r="H19" s="10">
        <v>1402</v>
      </c>
      <c r="I19" s="10" t="s">
        <v>119</v>
      </c>
      <c r="J19" s="10" t="s">
        <v>166</v>
      </c>
      <c r="K19" s="29"/>
      <c r="L19" s="29"/>
      <c r="M19" s="30"/>
    </row>
    <row r="20" spans="2:13" ht="20.25" x14ac:dyDescent="0.5">
      <c r="B20" s="7">
        <v>13</v>
      </c>
      <c r="C20" s="17" t="s">
        <v>101</v>
      </c>
      <c r="D20" s="20">
        <v>10861620524</v>
      </c>
      <c r="E20" s="7">
        <v>0.18</v>
      </c>
      <c r="F20" s="8">
        <v>25663</v>
      </c>
      <c r="G20" s="7">
        <v>46.85</v>
      </c>
      <c r="H20" s="10">
        <v>1391</v>
      </c>
      <c r="I20" s="10" t="s">
        <v>130</v>
      </c>
      <c r="J20" s="7" t="s">
        <v>167</v>
      </c>
      <c r="K20" s="22">
        <v>97</v>
      </c>
      <c r="L20" s="22">
        <v>52663</v>
      </c>
      <c r="M20" s="30">
        <f t="shared" si="0"/>
        <v>0.18419003854698743</v>
      </c>
    </row>
    <row r="21" spans="2:13" ht="20.25" x14ac:dyDescent="0.2">
      <c r="B21" s="7">
        <v>14</v>
      </c>
      <c r="C21" s="15" t="s">
        <v>43</v>
      </c>
      <c r="D21" s="7" t="s">
        <v>68</v>
      </c>
      <c r="E21" s="7">
        <v>75.89</v>
      </c>
      <c r="F21" s="8">
        <v>99994</v>
      </c>
      <c r="G21" s="7">
        <v>100</v>
      </c>
      <c r="H21" s="10">
        <v>1391</v>
      </c>
      <c r="I21" s="10" t="s">
        <v>111</v>
      </c>
      <c r="J21" s="7" t="s">
        <v>161</v>
      </c>
      <c r="K21" s="22">
        <v>6116664</v>
      </c>
      <c r="L21" s="22">
        <v>8060380</v>
      </c>
      <c r="M21" s="30">
        <f t="shared" si="0"/>
        <v>75.885553782824132</v>
      </c>
    </row>
    <row r="22" spans="2:13" ht="20.25" x14ac:dyDescent="0.2">
      <c r="B22" s="7">
        <v>15</v>
      </c>
      <c r="C22" s="15" t="s">
        <v>44</v>
      </c>
      <c r="D22" s="7" t="s">
        <v>69</v>
      </c>
      <c r="E22" s="7">
        <v>51.39</v>
      </c>
      <c r="F22" s="8">
        <v>99998</v>
      </c>
      <c r="G22" s="7">
        <v>100</v>
      </c>
      <c r="H22" s="10">
        <v>1391</v>
      </c>
      <c r="I22" s="10" t="s">
        <v>111</v>
      </c>
      <c r="J22" s="7" t="s">
        <v>161</v>
      </c>
      <c r="K22" s="22">
        <v>378976</v>
      </c>
      <c r="L22" s="22">
        <v>737505</v>
      </c>
      <c r="M22" s="30">
        <f t="shared" si="0"/>
        <v>51.386227889980404</v>
      </c>
    </row>
    <row r="23" spans="2:13" ht="20.25" x14ac:dyDescent="0.2">
      <c r="B23" s="7">
        <v>16</v>
      </c>
      <c r="C23" s="15" t="s">
        <v>45</v>
      </c>
      <c r="D23" s="7" t="s">
        <v>70</v>
      </c>
      <c r="E23" s="7">
        <v>73.72</v>
      </c>
      <c r="F23" s="8">
        <v>875000</v>
      </c>
      <c r="G23" s="7">
        <v>50</v>
      </c>
      <c r="H23" s="10">
        <v>1392</v>
      </c>
      <c r="I23" s="10" t="s">
        <v>107</v>
      </c>
      <c r="J23" s="10" t="s">
        <v>173</v>
      </c>
      <c r="K23" s="22">
        <v>706873</v>
      </c>
      <c r="L23" s="22">
        <v>5297806</v>
      </c>
      <c r="M23" s="30">
        <f t="shared" si="0"/>
        <v>13.342749810015695</v>
      </c>
    </row>
    <row r="24" spans="2:13" ht="20.25" x14ac:dyDescent="0.2">
      <c r="B24" s="7">
        <v>17</v>
      </c>
      <c r="C24" s="15" t="s">
        <v>46</v>
      </c>
      <c r="D24" s="7" t="s">
        <v>71</v>
      </c>
      <c r="E24" s="7" t="s">
        <v>26</v>
      </c>
      <c r="F24" s="8">
        <v>29999</v>
      </c>
      <c r="G24" s="7">
        <v>40</v>
      </c>
      <c r="H24" s="10">
        <v>1392</v>
      </c>
      <c r="I24" s="10" t="s">
        <v>137</v>
      </c>
      <c r="J24" s="7" t="s">
        <v>162</v>
      </c>
      <c r="K24" s="22">
        <v>-84912</v>
      </c>
      <c r="L24" s="22">
        <v>45787</v>
      </c>
      <c r="M24" s="30"/>
    </row>
    <row r="25" spans="2:13" ht="20.25" x14ac:dyDescent="0.2">
      <c r="B25" s="7">
        <v>18</v>
      </c>
      <c r="C25" s="15" t="s">
        <v>47</v>
      </c>
      <c r="D25" s="7" t="s">
        <v>72</v>
      </c>
      <c r="E25" s="7">
        <v>11.5</v>
      </c>
      <c r="F25" s="8">
        <v>734400</v>
      </c>
      <c r="G25" s="7">
        <v>42.7</v>
      </c>
      <c r="H25" s="10">
        <v>1397</v>
      </c>
      <c r="I25" s="10" t="s">
        <v>152</v>
      </c>
      <c r="J25" s="7" t="s">
        <v>161</v>
      </c>
      <c r="K25" s="22">
        <v>214055</v>
      </c>
      <c r="L25" s="22">
        <v>1862039</v>
      </c>
      <c r="M25" s="30">
        <f t="shared" si="0"/>
        <v>11.495731292416538</v>
      </c>
    </row>
    <row r="26" spans="2:13" s="36" customFormat="1" ht="40.5" x14ac:dyDescent="0.2">
      <c r="B26" s="31">
        <v>19</v>
      </c>
      <c r="C26" s="32" t="s">
        <v>48</v>
      </c>
      <c r="D26" s="31" t="s">
        <v>73</v>
      </c>
      <c r="E26" s="31" t="s">
        <v>26</v>
      </c>
      <c r="F26" s="37">
        <f>99623+1000+1000</f>
        <v>101623</v>
      </c>
      <c r="G26" s="33">
        <v>100</v>
      </c>
      <c r="H26" s="33">
        <v>1397</v>
      </c>
      <c r="I26" s="33" t="s">
        <v>139</v>
      </c>
      <c r="J26" s="31" t="s">
        <v>161</v>
      </c>
      <c r="K26" s="34">
        <v>-108688</v>
      </c>
      <c r="L26" s="34">
        <v>-153400</v>
      </c>
      <c r="M26" s="35"/>
    </row>
    <row r="27" spans="2:13" s="36" customFormat="1" ht="20.25" x14ac:dyDescent="0.2">
      <c r="B27" s="31">
        <v>20</v>
      </c>
      <c r="C27" s="32" t="s">
        <v>49</v>
      </c>
      <c r="D27" s="31" t="s">
        <v>74</v>
      </c>
      <c r="E27" s="31">
        <v>20.55</v>
      </c>
      <c r="F27" s="37">
        <v>300000</v>
      </c>
      <c r="G27" s="33">
        <v>100</v>
      </c>
      <c r="H27" s="33">
        <v>1392</v>
      </c>
      <c r="I27" s="33" t="s">
        <v>148</v>
      </c>
      <c r="J27" s="31" t="s">
        <v>161</v>
      </c>
      <c r="K27" s="34">
        <v>79072</v>
      </c>
      <c r="L27" s="34">
        <v>384791</v>
      </c>
      <c r="M27" s="35">
        <f t="shared" si="0"/>
        <v>20.549337172646968</v>
      </c>
    </row>
    <row r="28" spans="2:13" s="36" customFormat="1" ht="40.5" x14ac:dyDescent="0.2">
      <c r="B28" s="31">
        <v>21</v>
      </c>
      <c r="C28" s="32" t="s">
        <v>100</v>
      </c>
      <c r="D28" s="31" t="s">
        <v>75</v>
      </c>
      <c r="E28" s="31">
        <v>53.91</v>
      </c>
      <c r="F28" s="37">
        <v>427120</v>
      </c>
      <c r="G28" s="33">
        <v>94.44</v>
      </c>
      <c r="H28" s="33">
        <v>1390</v>
      </c>
      <c r="I28" s="33" t="s">
        <v>120</v>
      </c>
      <c r="J28" s="31" t="s">
        <v>161</v>
      </c>
      <c r="K28" s="34">
        <v>106982</v>
      </c>
      <c r="L28" s="34">
        <v>198462</v>
      </c>
      <c r="M28" s="35">
        <f t="shared" si="0"/>
        <v>53.905533553022742</v>
      </c>
    </row>
    <row r="29" spans="2:13" s="36" customFormat="1" ht="20.25" x14ac:dyDescent="0.2">
      <c r="B29" s="31">
        <v>22</v>
      </c>
      <c r="C29" s="32" t="s">
        <v>99</v>
      </c>
      <c r="D29" s="31" t="s">
        <v>73</v>
      </c>
      <c r="E29" s="31">
        <v>1.5</v>
      </c>
      <c r="F29" s="37">
        <v>73266</v>
      </c>
      <c r="G29" s="33">
        <v>100</v>
      </c>
      <c r="H29" s="33">
        <v>1364</v>
      </c>
      <c r="I29" s="33" t="s">
        <v>149</v>
      </c>
      <c r="J29" s="31" t="s">
        <v>161</v>
      </c>
      <c r="K29" s="34">
        <v>44536</v>
      </c>
      <c r="L29" s="34">
        <v>2969326</v>
      </c>
      <c r="M29" s="35">
        <f t="shared" si="0"/>
        <v>1.499868993839006</v>
      </c>
    </row>
    <row r="30" spans="2:13" s="36" customFormat="1" ht="20.25" x14ac:dyDescent="0.2">
      <c r="B30" s="31">
        <v>23</v>
      </c>
      <c r="C30" s="32" t="s">
        <v>98</v>
      </c>
      <c r="D30" s="31" t="s">
        <v>76</v>
      </c>
      <c r="E30" s="31">
        <v>9.18</v>
      </c>
      <c r="F30" s="37">
        <v>2423133</v>
      </c>
      <c r="G30" s="33">
        <v>32.01</v>
      </c>
      <c r="H30" s="33">
        <v>1392</v>
      </c>
      <c r="I30" s="33" t="s">
        <v>140</v>
      </c>
      <c r="J30" s="31" t="s">
        <v>161</v>
      </c>
      <c r="K30" s="34">
        <v>936058</v>
      </c>
      <c r="L30" s="34">
        <v>10194657</v>
      </c>
      <c r="M30" s="35">
        <f t="shared" si="0"/>
        <v>9.1818488841753094</v>
      </c>
    </row>
    <row r="31" spans="2:13" s="36" customFormat="1" ht="20.25" x14ac:dyDescent="0.2">
      <c r="B31" s="31">
        <v>24</v>
      </c>
      <c r="C31" s="32" t="s">
        <v>50</v>
      </c>
      <c r="D31" s="31" t="s">
        <v>77</v>
      </c>
      <c r="E31" s="31">
        <v>95.44</v>
      </c>
      <c r="F31" s="37">
        <v>1000</v>
      </c>
      <c r="G31" s="33">
        <v>100</v>
      </c>
      <c r="H31" s="33">
        <v>1392</v>
      </c>
      <c r="I31" s="33" t="s">
        <v>121</v>
      </c>
      <c r="J31" s="31" t="s">
        <v>161</v>
      </c>
      <c r="K31" s="34">
        <v>179647</v>
      </c>
      <c r="L31" s="34">
        <v>188239</v>
      </c>
      <c r="M31" s="35">
        <f t="shared" si="0"/>
        <v>95.435589861824596</v>
      </c>
    </row>
    <row r="32" spans="2:13" s="36" customFormat="1" ht="40.5" x14ac:dyDescent="0.2">
      <c r="B32" s="31">
        <v>25</v>
      </c>
      <c r="C32" s="32" t="s">
        <v>51</v>
      </c>
      <c r="D32" s="31" t="s">
        <v>78</v>
      </c>
      <c r="E32" s="31">
        <v>1.04</v>
      </c>
      <c r="F32" s="37">
        <v>222498</v>
      </c>
      <c r="G32" s="33">
        <v>97.37</v>
      </c>
      <c r="H32" s="33">
        <v>1399</v>
      </c>
      <c r="I32" s="33" t="s">
        <v>122</v>
      </c>
      <c r="J32" s="31" t="s">
        <v>161</v>
      </c>
      <c r="K32" s="34">
        <v>2052</v>
      </c>
      <c r="L32" s="34">
        <v>196813</v>
      </c>
      <c r="M32" s="35">
        <f t="shared" si="0"/>
        <v>1.0426140549658813</v>
      </c>
    </row>
    <row r="33" spans="2:13" s="36" customFormat="1" ht="20.25" x14ac:dyDescent="0.2">
      <c r="B33" s="31">
        <v>26</v>
      </c>
      <c r="C33" s="32" t="s">
        <v>102</v>
      </c>
      <c r="D33" s="31">
        <v>14011637397</v>
      </c>
      <c r="E33" s="31" t="s">
        <v>26</v>
      </c>
      <c r="F33" s="37">
        <v>145262</v>
      </c>
      <c r="G33" s="33">
        <v>34</v>
      </c>
      <c r="H33" s="33">
        <v>1402</v>
      </c>
      <c r="I33" s="33" t="s">
        <v>123</v>
      </c>
      <c r="J33" s="31" t="s">
        <v>163</v>
      </c>
      <c r="K33" s="34">
        <v>-21770</v>
      </c>
      <c r="L33" s="34">
        <v>-19215</v>
      </c>
      <c r="M33" s="35"/>
    </row>
    <row r="34" spans="2:13" s="36" customFormat="1" ht="20.25" x14ac:dyDescent="0.2">
      <c r="B34" s="31">
        <v>27</v>
      </c>
      <c r="C34" s="32" t="s">
        <v>52</v>
      </c>
      <c r="D34" s="31" t="s">
        <v>79</v>
      </c>
      <c r="E34" s="31" t="s">
        <v>26</v>
      </c>
      <c r="F34" s="37">
        <v>10000</v>
      </c>
      <c r="G34" s="33">
        <v>100</v>
      </c>
      <c r="H34" s="33">
        <v>1401</v>
      </c>
      <c r="I34" s="33" t="s">
        <v>141</v>
      </c>
      <c r="J34" s="33" t="s">
        <v>163</v>
      </c>
      <c r="K34" s="34">
        <v>-936</v>
      </c>
      <c r="L34" s="34">
        <v>8796</v>
      </c>
      <c r="M34" s="35"/>
    </row>
    <row r="35" spans="2:13" s="36" customFormat="1" ht="20.25" x14ac:dyDescent="0.2">
      <c r="B35" s="31">
        <v>28</v>
      </c>
      <c r="C35" s="32" t="s">
        <v>53</v>
      </c>
      <c r="D35" s="31" t="s">
        <v>80</v>
      </c>
      <c r="E35" s="31">
        <v>14.57</v>
      </c>
      <c r="F35" s="37">
        <v>10</v>
      </c>
      <c r="G35" s="33">
        <v>100</v>
      </c>
      <c r="H35" s="33">
        <v>1392</v>
      </c>
      <c r="I35" s="33" t="s">
        <v>145</v>
      </c>
      <c r="J35" s="33" t="s">
        <v>164</v>
      </c>
      <c r="K35" s="34">
        <v>8358</v>
      </c>
      <c r="L35" s="34">
        <v>57362</v>
      </c>
      <c r="M35" s="35">
        <f t="shared" si="0"/>
        <v>14.570621665911229</v>
      </c>
    </row>
    <row r="36" spans="2:13" s="19" customFormat="1" ht="40.5" x14ac:dyDescent="0.2">
      <c r="B36" s="10">
        <v>29</v>
      </c>
      <c r="C36" s="17" t="s">
        <v>103</v>
      </c>
      <c r="D36" s="10" t="s">
        <v>81</v>
      </c>
      <c r="E36" s="10" t="s">
        <v>88</v>
      </c>
      <c r="F36" s="18">
        <v>10</v>
      </c>
      <c r="G36" s="10">
        <v>98</v>
      </c>
      <c r="H36" s="10">
        <v>1399</v>
      </c>
      <c r="I36" s="10" t="s">
        <v>142</v>
      </c>
      <c r="J36" s="10" t="s">
        <v>131</v>
      </c>
      <c r="K36" s="29"/>
      <c r="L36" s="29"/>
      <c r="M36"/>
    </row>
    <row r="37" spans="2:13" s="19" customFormat="1" ht="20.25" x14ac:dyDescent="0.2">
      <c r="B37" s="10">
        <v>30</v>
      </c>
      <c r="C37" s="21" t="s">
        <v>89</v>
      </c>
      <c r="D37" s="10">
        <v>14012566901</v>
      </c>
      <c r="E37" s="10" t="s">
        <v>18</v>
      </c>
      <c r="F37" s="18">
        <v>10</v>
      </c>
      <c r="G37" s="10">
        <v>96</v>
      </c>
      <c r="H37" s="10">
        <v>1402</v>
      </c>
      <c r="I37" s="10" t="s">
        <v>124</v>
      </c>
      <c r="J37" s="10" t="s">
        <v>105</v>
      </c>
      <c r="K37" s="29"/>
      <c r="L37" s="29"/>
      <c r="M37"/>
    </row>
    <row r="38" spans="2:13" s="19" customFormat="1" ht="20.25" x14ac:dyDescent="0.2">
      <c r="B38" s="10">
        <v>31</v>
      </c>
      <c r="C38" s="17" t="s">
        <v>54</v>
      </c>
      <c r="D38" s="10" t="s">
        <v>82</v>
      </c>
      <c r="E38" s="10" t="s">
        <v>27</v>
      </c>
      <c r="F38" s="18">
        <v>15</v>
      </c>
      <c r="G38" s="10">
        <v>50</v>
      </c>
      <c r="H38" s="10">
        <v>1395</v>
      </c>
      <c r="I38" s="10" t="s">
        <v>125</v>
      </c>
      <c r="J38" s="10" t="s">
        <v>85</v>
      </c>
      <c r="K38" s="29"/>
      <c r="L38" s="29"/>
      <c r="M38"/>
    </row>
    <row r="39" spans="2:13" s="19" customFormat="1" ht="20.25" x14ac:dyDescent="0.2">
      <c r="B39" s="10">
        <v>32</v>
      </c>
      <c r="C39" s="17" t="s">
        <v>55</v>
      </c>
      <c r="D39" s="10" t="s">
        <v>83</v>
      </c>
      <c r="E39" s="10" t="s">
        <v>26</v>
      </c>
      <c r="F39" s="18">
        <v>86186</v>
      </c>
      <c r="G39" s="10">
        <v>38</v>
      </c>
      <c r="H39" s="10">
        <v>1393</v>
      </c>
      <c r="I39" s="10" t="s">
        <v>125</v>
      </c>
      <c r="J39" s="10" t="s">
        <v>163</v>
      </c>
      <c r="K39" s="29">
        <v>-49999</v>
      </c>
      <c r="L39" s="29">
        <v>46016</v>
      </c>
      <c r="M39"/>
    </row>
    <row r="40" spans="2:13" ht="21" thickBot="1" x14ac:dyDescent="0.25">
      <c r="B40" s="7">
        <v>33</v>
      </c>
      <c r="C40" s="16" t="s">
        <v>56</v>
      </c>
      <c r="D40" s="7" t="s">
        <v>84</v>
      </c>
      <c r="E40" s="7" t="s">
        <v>27</v>
      </c>
      <c r="F40" s="8">
        <v>10</v>
      </c>
      <c r="G40" s="7">
        <v>99.98</v>
      </c>
      <c r="H40" s="7">
        <v>1402</v>
      </c>
      <c r="I40" s="7" t="s">
        <v>143</v>
      </c>
      <c r="J40" s="10" t="s">
        <v>85</v>
      </c>
    </row>
    <row r="41" spans="2:13" ht="23.25" thickTop="1" thickBot="1" x14ac:dyDescent="0.6">
      <c r="B41" s="38" t="s">
        <v>22</v>
      </c>
      <c r="C41" s="39"/>
      <c r="D41" s="40"/>
      <c r="E41" s="12"/>
      <c r="F41" s="9">
        <f>SUM(F8:F40)</f>
        <v>6306710</v>
      </c>
      <c r="G41" s="12"/>
      <c r="H41" s="12"/>
      <c r="I41" s="12"/>
      <c r="J41" s="12"/>
    </row>
    <row r="42" spans="2:13" ht="17.25" customHeight="1" thickTop="1" x14ac:dyDescent="0.45">
      <c r="B42" s="3"/>
      <c r="C42" s="13"/>
    </row>
    <row r="43" spans="2:13" ht="17.25" customHeight="1" x14ac:dyDescent="0.45">
      <c r="B43" s="3"/>
      <c r="C43" s="13"/>
    </row>
    <row r="44" spans="2:13" ht="17.25" customHeight="1" x14ac:dyDescent="0.45">
      <c r="B44" s="3"/>
      <c r="C44" s="14"/>
    </row>
    <row r="58" spans="7:7" ht="14.25" customHeight="1" x14ac:dyDescent="0.2">
      <c r="G58" s="1">
        <f>0.65*0.32</f>
        <v>0.20800000000000002</v>
      </c>
    </row>
  </sheetData>
  <mergeCells count="10">
    <mergeCell ref="B41:D41"/>
    <mergeCell ref="B4:J4"/>
    <mergeCell ref="B6:B7"/>
    <mergeCell ref="C6:D6"/>
    <mergeCell ref="E6:E7"/>
    <mergeCell ref="F6:F7"/>
    <mergeCell ref="G6:G7"/>
    <mergeCell ref="H6:H7"/>
    <mergeCell ref="I6:I7"/>
    <mergeCell ref="J6:J7"/>
  </mergeCells>
  <printOptions horizontalCentered="1" verticalCentered="1"/>
  <pageMargins left="0.35433070866141736" right="0.35433070866141736" top="0.78740157480314965" bottom="0.39370078740157483" header="0.51181102362204722" footer="0.11811023622047245"/>
  <pageSetup paperSize="9" scale="4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M29"/>
  <sheetViews>
    <sheetView rightToLeft="1" tabSelected="1" topLeftCell="A10" zoomScale="90" zoomScaleNormal="90" workbookViewId="0">
      <selection activeCell="E28" sqref="E28"/>
    </sheetView>
  </sheetViews>
  <sheetFormatPr defaultColWidth="9" defaultRowHeight="14.25" customHeight="1" x14ac:dyDescent="0.2"/>
  <cols>
    <col min="1" max="1" width="8.375" customWidth="1"/>
    <col min="2" max="2" width="8.375" style="1" customWidth="1"/>
    <col min="3" max="3" width="27.125" style="1" customWidth="1"/>
    <col min="4" max="4" width="13.375" style="1" bestFit="1" customWidth="1"/>
    <col min="5" max="5" width="11.375" style="1" customWidth="1"/>
    <col min="6" max="6" width="15.875" style="2" customWidth="1"/>
    <col min="7" max="7" width="12.75" style="1" customWidth="1"/>
    <col min="8" max="8" width="10.625" style="1" customWidth="1"/>
    <col min="9" max="9" width="59" style="1" customWidth="1"/>
    <col min="10" max="10" width="55.625" style="1" customWidth="1"/>
    <col min="11" max="11" width="7.5" style="1" hidden="1" customWidth="1"/>
    <col min="12" max="13" width="13.125" style="22" hidden="1" customWidth="1"/>
  </cols>
  <sheetData>
    <row r="1" spans="2:13" ht="18" customHeight="1" x14ac:dyDescent="0.45">
      <c r="B1" s="3" t="s">
        <v>0</v>
      </c>
      <c r="C1" s="4"/>
    </row>
    <row r="2" spans="2:13" ht="18" customHeight="1" x14ac:dyDescent="0.45">
      <c r="B2" s="3" t="s">
        <v>154</v>
      </c>
      <c r="C2" s="4"/>
    </row>
    <row r="3" spans="2:13" ht="18" customHeight="1" x14ac:dyDescent="0.45">
      <c r="B3" s="3" t="s">
        <v>1</v>
      </c>
      <c r="C3" s="4"/>
    </row>
    <row r="4" spans="2:13" ht="22.5" customHeight="1" x14ac:dyDescent="0.2">
      <c r="B4" s="41" t="s">
        <v>153</v>
      </c>
      <c r="C4" s="41"/>
      <c r="D4" s="41"/>
      <c r="E4" s="41"/>
      <c r="F4" s="41"/>
      <c r="G4" s="41"/>
      <c r="H4" s="41"/>
      <c r="I4" s="41"/>
      <c r="J4" s="41"/>
      <c r="K4" s="24"/>
    </row>
    <row r="5" spans="2:13" ht="17.25" customHeight="1" x14ac:dyDescent="0.4">
      <c r="I5" s="5"/>
      <c r="J5" s="5" t="s">
        <v>2</v>
      </c>
      <c r="K5" s="5"/>
    </row>
    <row r="6" spans="2:13" ht="21.75" x14ac:dyDescent="0.55000000000000004">
      <c r="B6" s="42" t="s">
        <v>3</v>
      </c>
      <c r="C6" s="44" t="s">
        <v>4</v>
      </c>
      <c r="D6" s="45"/>
      <c r="E6" s="42" t="s">
        <v>5</v>
      </c>
      <c r="F6" s="42" t="s">
        <v>6</v>
      </c>
      <c r="G6" s="42" t="s">
        <v>7</v>
      </c>
      <c r="H6" s="42" t="s">
        <v>8</v>
      </c>
      <c r="I6" s="42" t="s">
        <v>9</v>
      </c>
      <c r="J6" s="42" t="s">
        <v>23</v>
      </c>
      <c r="K6" s="25"/>
    </row>
    <row r="7" spans="2:13" ht="21.75" x14ac:dyDescent="0.2">
      <c r="B7" s="43"/>
      <c r="C7" s="6" t="s">
        <v>10</v>
      </c>
      <c r="D7" s="6" t="s">
        <v>11</v>
      </c>
      <c r="E7" s="43"/>
      <c r="F7" s="43"/>
      <c r="G7" s="43"/>
      <c r="H7" s="43"/>
      <c r="I7" s="43"/>
      <c r="J7" s="43"/>
      <c r="K7" s="25"/>
    </row>
    <row r="8" spans="2:13" ht="20.25" x14ac:dyDescent="0.2">
      <c r="B8" s="7">
        <v>1</v>
      </c>
      <c r="C8" s="7" t="s">
        <v>12</v>
      </c>
      <c r="D8" s="7">
        <v>10100686779</v>
      </c>
      <c r="E8" s="7">
        <v>36.19</v>
      </c>
      <c r="F8" s="8">
        <v>131042176</v>
      </c>
      <c r="G8" s="7">
        <v>41.93</v>
      </c>
      <c r="H8" s="10">
        <v>1392</v>
      </c>
      <c r="I8" s="7" t="s">
        <v>13</v>
      </c>
      <c r="J8" s="10" t="s">
        <v>168</v>
      </c>
      <c r="K8" s="26">
        <f>SUM(L8/M8*100)</f>
        <v>36.186412749293012</v>
      </c>
      <c r="L8" s="22">
        <v>47290947</v>
      </c>
      <c r="M8" s="22">
        <v>130687027</v>
      </c>
    </row>
    <row r="9" spans="2:13" ht="20.25" x14ac:dyDescent="0.2">
      <c r="B9" s="7">
        <v>2</v>
      </c>
      <c r="C9" s="7" t="s">
        <v>14</v>
      </c>
      <c r="D9" s="7">
        <v>10320856814</v>
      </c>
      <c r="E9" s="7">
        <v>36.64</v>
      </c>
      <c r="F9" s="8">
        <v>26532981</v>
      </c>
      <c r="G9" s="7">
        <v>74.39</v>
      </c>
      <c r="H9" s="10">
        <v>1390</v>
      </c>
      <c r="I9" s="7" t="s">
        <v>15</v>
      </c>
      <c r="J9" s="10" t="s">
        <v>168</v>
      </c>
      <c r="K9" s="26">
        <f t="shared" ref="K9:K21" si="0">SUM(L9/M9*100)</f>
        <v>36.646370264355127</v>
      </c>
      <c r="L9" s="22">
        <v>5471328</v>
      </c>
      <c r="M9" s="22">
        <v>14930068</v>
      </c>
    </row>
    <row r="10" spans="2:13" ht="20.25" x14ac:dyDescent="0.2">
      <c r="B10" s="7">
        <v>3</v>
      </c>
      <c r="C10" s="7" t="s">
        <v>28</v>
      </c>
      <c r="D10" s="7">
        <v>10101016420</v>
      </c>
      <c r="E10" s="7">
        <v>31.3</v>
      </c>
      <c r="F10" s="8">
        <v>13705347</v>
      </c>
      <c r="G10" s="7">
        <v>99.6</v>
      </c>
      <c r="H10" s="10">
        <v>1364</v>
      </c>
      <c r="I10" s="7" t="s">
        <v>108</v>
      </c>
      <c r="J10" s="10" t="s">
        <v>168</v>
      </c>
      <c r="K10" s="26">
        <f t="shared" si="0"/>
        <v>31.302235939259344</v>
      </c>
      <c r="L10" s="22">
        <v>3220354</v>
      </c>
      <c r="M10" s="22">
        <v>10287936</v>
      </c>
    </row>
    <row r="11" spans="2:13" ht="20.25" x14ac:dyDescent="0.2">
      <c r="B11" s="7">
        <v>4</v>
      </c>
      <c r="C11" s="7" t="s">
        <v>29</v>
      </c>
      <c r="D11" s="7">
        <v>10102454621</v>
      </c>
      <c r="E11" s="7">
        <v>52.37</v>
      </c>
      <c r="F11" s="8">
        <v>10566217.573607</v>
      </c>
      <c r="G11" s="7">
        <v>100</v>
      </c>
      <c r="H11" s="10">
        <v>1391</v>
      </c>
      <c r="I11" s="7" t="s">
        <v>110</v>
      </c>
      <c r="J11" s="10" t="s">
        <v>165</v>
      </c>
      <c r="K11" s="26">
        <f t="shared" si="0"/>
        <v>52.373415983361461</v>
      </c>
      <c r="L11" s="22">
        <v>31514190</v>
      </c>
      <c r="M11" s="22">
        <v>60172111</v>
      </c>
    </row>
    <row r="12" spans="2:13" ht="20.25" x14ac:dyDescent="0.2">
      <c r="B12" s="7">
        <v>5</v>
      </c>
      <c r="C12" s="7" t="s">
        <v>93</v>
      </c>
      <c r="D12" s="7">
        <v>10861532334</v>
      </c>
      <c r="E12" s="10">
        <v>9.18</v>
      </c>
      <c r="F12" s="8">
        <v>3523377.9589579999</v>
      </c>
      <c r="G12" s="7">
        <v>19.22</v>
      </c>
      <c r="H12" s="10">
        <v>1392</v>
      </c>
      <c r="I12" s="7" t="s">
        <v>104</v>
      </c>
      <c r="J12" s="10" t="s">
        <v>168</v>
      </c>
      <c r="K12" s="26">
        <f t="shared" si="0"/>
        <v>9.1818488841753094</v>
      </c>
      <c r="L12" s="22">
        <v>936058</v>
      </c>
      <c r="M12" s="22">
        <v>10194657</v>
      </c>
    </row>
    <row r="13" spans="2:13" ht="20.25" x14ac:dyDescent="0.2">
      <c r="B13" s="7">
        <v>6</v>
      </c>
      <c r="C13" s="7" t="s">
        <v>92</v>
      </c>
      <c r="D13" s="7">
        <v>10100678951</v>
      </c>
      <c r="E13" s="7">
        <v>28.05</v>
      </c>
      <c r="F13" s="8">
        <v>3498357.533729</v>
      </c>
      <c r="G13" s="7">
        <v>57.25</v>
      </c>
      <c r="H13" s="10">
        <v>1372</v>
      </c>
      <c r="I13" s="7" t="s">
        <v>112</v>
      </c>
      <c r="J13" s="10" t="s">
        <v>169</v>
      </c>
      <c r="K13" s="26">
        <f t="shared" si="0"/>
        <v>28.048449043785467</v>
      </c>
      <c r="L13" s="22">
        <v>933971</v>
      </c>
      <c r="M13" s="22">
        <v>3329849</v>
      </c>
    </row>
    <row r="14" spans="2:13" ht="40.5" x14ac:dyDescent="0.2">
      <c r="B14" s="7">
        <v>7</v>
      </c>
      <c r="C14" s="7" t="s">
        <v>90</v>
      </c>
      <c r="D14" s="7">
        <v>14003861693</v>
      </c>
      <c r="E14" s="7">
        <v>16.28</v>
      </c>
      <c r="F14" s="8">
        <v>3285086.4</v>
      </c>
      <c r="G14" s="7">
        <v>100</v>
      </c>
      <c r="H14" s="10">
        <v>1394</v>
      </c>
      <c r="I14" s="10" t="s">
        <v>109</v>
      </c>
      <c r="J14" s="10" t="s">
        <v>168</v>
      </c>
      <c r="K14" s="26">
        <f t="shared" si="0"/>
        <v>16.283106314593745</v>
      </c>
      <c r="L14" s="22">
        <v>560621</v>
      </c>
      <c r="M14" s="22">
        <v>3442961</v>
      </c>
    </row>
    <row r="15" spans="2:13" ht="40.5" x14ac:dyDescent="0.2">
      <c r="B15" s="7">
        <v>8</v>
      </c>
      <c r="C15" s="7" t="s">
        <v>94</v>
      </c>
      <c r="D15" s="7">
        <v>14003835315</v>
      </c>
      <c r="E15" s="7">
        <v>17.36</v>
      </c>
      <c r="F15" s="8">
        <v>1811692.5693999999</v>
      </c>
      <c r="G15" s="7">
        <v>31.33</v>
      </c>
      <c r="H15" s="10">
        <v>1392</v>
      </c>
      <c r="I15" s="7" t="s">
        <v>132</v>
      </c>
      <c r="J15" s="10" t="s">
        <v>171</v>
      </c>
      <c r="K15" s="26">
        <f t="shared" si="0"/>
        <v>17.361860871645096</v>
      </c>
      <c r="L15" s="22">
        <v>5441144</v>
      </c>
      <c r="M15" s="22">
        <v>31339636</v>
      </c>
    </row>
    <row r="16" spans="2:13" ht="20.25" x14ac:dyDescent="0.2">
      <c r="B16" s="7">
        <v>9</v>
      </c>
      <c r="C16" s="7" t="s">
        <v>97</v>
      </c>
      <c r="D16" s="7">
        <v>10104000348</v>
      </c>
      <c r="E16" s="7">
        <v>46.61</v>
      </c>
      <c r="F16" s="8">
        <v>1443700</v>
      </c>
      <c r="G16" s="7">
        <v>100</v>
      </c>
      <c r="H16" s="10">
        <v>1388</v>
      </c>
      <c r="I16" s="7" t="s">
        <v>133</v>
      </c>
      <c r="J16" s="10" t="s">
        <v>169</v>
      </c>
      <c r="K16" s="26">
        <f t="shared" si="0"/>
        <v>46.610968881182728</v>
      </c>
      <c r="L16" s="22">
        <v>5544220</v>
      </c>
      <c r="M16" s="22">
        <v>11894668</v>
      </c>
    </row>
    <row r="17" spans="2:13" ht="20.25" x14ac:dyDescent="0.2">
      <c r="B17" s="7">
        <v>10</v>
      </c>
      <c r="C17" s="7" t="s">
        <v>30</v>
      </c>
      <c r="D17" s="7">
        <v>10101441180</v>
      </c>
      <c r="E17" s="7">
        <v>24.29</v>
      </c>
      <c r="F17" s="8">
        <v>1177824</v>
      </c>
      <c r="G17" s="7">
        <v>100</v>
      </c>
      <c r="H17" s="10">
        <v>1372</v>
      </c>
      <c r="I17" s="7" t="s">
        <v>134</v>
      </c>
      <c r="J17" s="10" t="s">
        <v>168</v>
      </c>
      <c r="K17" s="26">
        <f t="shared" si="0"/>
        <v>24.291962153038817</v>
      </c>
      <c r="L17" s="22">
        <v>1166801</v>
      </c>
      <c r="M17" s="22">
        <v>4803239</v>
      </c>
    </row>
    <row r="18" spans="2:13" ht="40.5" x14ac:dyDescent="0.2">
      <c r="B18" s="7">
        <v>11</v>
      </c>
      <c r="C18" s="7" t="s">
        <v>31</v>
      </c>
      <c r="D18" s="7">
        <v>10320445906</v>
      </c>
      <c r="E18" s="7">
        <v>27.57</v>
      </c>
      <c r="F18" s="8">
        <v>1098900.22</v>
      </c>
      <c r="G18" s="7">
        <v>99.9</v>
      </c>
      <c r="H18" s="10">
        <v>1389</v>
      </c>
      <c r="I18" s="7" t="s">
        <v>135</v>
      </c>
      <c r="J18" s="10" t="s">
        <v>168</v>
      </c>
      <c r="K18" s="26">
        <f t="shared" si="0"/>
        <v>27.564802428076923</v>
      </c>
      <c r="L18" s="22">
        <v>820288</v>
      </c>
      <c r="M18" s="22">
        <v>2975853</v>
      </c>
    </row>
    <row r="19" spans="2:13" ht="20.25" x14ac:dyDescent="0.2">
      <c r="B19" s="7">
        <v>12</v>
      </c>
      <c r="C19" s="7" t="s">
        <v>91</v>
      </c>
      <c r="D19" s="7">
        <v>10100997661</v>
      </c>
      <c r="E19" s="7">
        <v>39.71</v>
      </c>
      <c r="F19" s="8">
        <v>303835</v>
      </c>
      <c r="G19" s="7">
        <v>99.99</v>
      </c>
      <c r="H19" s="10">
        <v>1363</v>
      </c>
      <c r="I19" s="10" t="s">
        <v>106</v>
      </c>
      <c r="J19" s="10" t="s">
        <v>168</v>
      </c>
      <c r="K19" s="26">
        <f t="shared" si="0"/>
        <v>39.711292744662465</v>
      </c>
      <c r="L19" s="22">
        <v>261535</v>
      </c>
      <c r="M19" s="22">
        <v>658591</v>
      </c>
    </row>
    <row r="20" spans="2:13" ht="40.5" x14ac:dyDescent="0.2">
      <c r="B20" s="7">
        <v>13</v>
      </c>
      <c r="C20" s="7" t="s">
        <v>16</v>
      </c>
      <c r="D20" s="7">
        <v>14003820977</v>
      </c>
      <c r="E20" s="7">
        <v>60.39</v>
      </c>
      <c r="F20" s="8">
        <v>99990</v>
      </c>
      <c r="G20" s="7">
        <v>96</v>
      </c>
      <c r="H20" s="10">
        <v>1396</v>
      </c>
      <c r="I20" s="7" t="s">
        <v>136</v>
      </c>
      <c r="J20" s="10" t="s">
        <v>169</v>
      </c>
      <c r="K20" s="26">
        <f t="shared" si="0"/>
        <v>60.388326061026973</v>
      </c>
      <c r="L20" s="22">
        <v>159988</v>
      </c>
      <c r="M20" s="22">
        <v>264932</v>
      </c>
    </row>
    <row r="21" spans="2:13" ht="20.25" x14ac:dyDescent="0.2">
      <c r="B21" s="7">
        <v>14</v>
      </c>
      <c r="C21" s="7" t="s">
        <v>20</v>
      </c>
      <c r="D21" s="7">
        <v>10101243837</v>
      </c>
      <c r="E21" s="7">
        <v>19.989999999999998</v>
      </c>
      <c r="F21" s="8">
        <v>82087.199999999997</v>
      </c>
      <c r="G21" s="7">
        <v>45</v>
      </c>
      <c r="H21" s="10">
        <v>1369</v>
      </c>
      <c r="I21" s="7" t="s">
        <v>19</v>
      </c>
      <c r="J21" s="7" t="s">
        <v>172</v>
      </c>
      <c r="K21" s="26">
        <f t="shared" si="0"/>
        <v>19.987715466812261</v>
      </c>
      <c r="L21" s="22">
        <v>20501</v>
      </c>
      <c r="M21" s="22">
        <v>102568</v>
      </c>
    </row>
    <row r="22" spans="2:13" ht="20.25" x14ac:dyDescent="0.2">
      <c r="B22" s="7">
        <v>15</v>
      </c>
      <c r="C22" s="7" t="s">
        <v>17</v>
      </c>
      <c r="D22" s="7">
        <v>10102522409</v>
      </c>
      <c r="E22" s="7" t="s">
        <v>18</v>
      </c>
      <c r="F22" s="8">
        <v>65679.839999999997</v>
      </c>
      <c r="G22" s="7">
        <v>51</v>
      </c>
      <c r="H22" s="10">
        <v>1382</v>
      </c>
      <c r="I22" s="7" t="s">
        <v>19</v>
      </c>
      <c r="J22" s="7" t="s">
        <v>24</v>
      </c>
      <c r="K22" s="26"/>
    </row>
    <row r="23" spans="2:13" ht="20.25" x14ac:dyDescent="0.2">
      <c r="B23" s="7">
        <v>16</v>
      </c>
      <c r="C23" s="7" t="s">
        <v>21</v>
      </c>
      <c r="D23" s="7">
        <v>10100953826</v>
      </c>
      <c r="E23" s="11" t="s">
        <v>26</v>
      </c>
      <c r="F23" s="8">
        <v>184646.2176</v>
      </c>
      <c r="G23" s="7">
        <v>32.24</v>
      </c>
      <c r="H23" s="10">
        <v>1392</v>
      </c>
      <c r="I23" s="7" t="s">
        <v>13</v>
      </c>
      <c r="J23" s="7" t="s">
        <v>170</v>
      </c>
      <c r="K23" s="26"/>
      <c r="L23" s="22">
        <v>-850282</v>
      </c>
      <c r="M23" s="22">
        <v>-1815131</v>
      </c>
    </row>
    <row r="24" spans="2:13" ht="20.25" x14ac:dyDescent="0.2">
      <c r="B24" s="7">
        <v>17</v>
      </c>
      <c r="C24" s="7" t="s">
        <v>95</v>
      </c>
      <c r="D24" s="7">
        <v>10100685155</v>
      </c>
      <c r="E24" s="7" t="s">
        <v>18</v>
      </c>
      <c r="F24" s="8">
        <v>0</v>
      </c>
      <c r="G24" s="7">
        <v>60</v>
      </c>
      <c r="H24" s="10">
        <v>1362</v>
      </c>
      <c r="I24" s="10" t="s">
        <v>146</v>
      </c>
      <c r="J24" s="7" t="s">
        <v>25</v>
      </c>
      <c r="K24" s="26"/>
    </row>
    <row r="25" spans="2:13" ht="21" thickBot="1" x14ac:dyDescent="0.25">
      <c r="B25" s="7">
        <v>18</v>
      </c>
      <c r="C25" s="7" t="s">
        <v>96</v>
      </c>
      <c r="D25" s="7">
        <v>10420020610</v>
      </c>
      <c r="E25" s="7" t="s">
        <v>18</v>
      </c>
      <c r="F25" s="8">
        <v>0</v>
      </c>
      <c r="G25" s="7">
        <v>33.299999999999997</v>
      </c>
      <c r="H25" s="10">
        <v>1352</v>
      </c>
      <c r="I25" s="10" t="s">
        <v>147</v>
      </c>
      <c r="J25" s="7" t="s">
        <v>27</v>
      </c>
      <c r="K25" s="26"/>
    </row>
    <row r="26" spans="2:13" ht="23.25" thickTop="1" thickBot="1" x14ac:dyDescent="0.6">
      <c r="B26" s="38" t="s">
        <v>22</v>
      </c>
      <c r="C26" s="39"/>
      <c r="D26" s="40"/>
      <c r="E26" s="12"/>
      <c r="F26" s="9">
        <f>SUM(F11:F25)</f>
        <v>27141394.513293996</v>
      </c>
      <c r="G26" s="12"/>
      <c r="H26" s="12"/>
      <c r="I26" s="12"/>
      <c r="J26" s="12"/>
      <c r="K26" s="27"/>
    </row>
    <row r="27" spans="2:13" ht="17.25" customHeight="1" thickTop="1" x14ac:dyDescent="0.45">
      <c r="B27" s="3"/>
      <c r="C27" s="13"/>
    </row>
    <row r="28" spans="2:13" ht="17.25" customHeight="1" x14ac:dyDescent="0.45">
      <c r="B28" s="3"/>
      <c r="C28" s="13"/>
    </row>
    <row r="29" spans="2:13" ht="17.25" customHeight="1" x14ac:dyDescent="0.45">
      <c r="B29" s="3"/>
      <c r="C29" s="14"/>
    </row>
  </sheetData>
  <mergeCells count="10">
    <mergeCell ref="J6:J7"/>
    <mergeCell ref="B4:J4"/>
    <mergeCell ref="B26:D26"/>
    <mergeCell ref="B6:B7"/>
    <mergeCell ref="C6:D6"/>
    <mergeCell ref="E6:E7"/>
    <mergeCell ref="F6:F7"/>
    <mergeCell ref="G6:G7"/>
    <mergeCell ref="H6:H7"/>
    <mergeCell ref="I6:I7"/>
  </mergeCells>
  <printOptions horizontalCentered="1" verticalCentered="1"/>
  <pageMargins left="0.35433070866141736" right="0.35433070866141736" top="0.78740157480314965" bottom="0.39370078740157483" header="0.51181102362204722" footer="0.11811023622047245"/>
  <pageSetup paperSize="9" scale="6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سرمایه گذاری غیرمستقیم - اسفند</vt:lpstr>
      <vt:lpstr>سرمایه گذاری مستقیم - اسفند</vt:lpstr>
      <vt:lpstr>'سرمایه گذاری غیرمستقیم - اسفند'!Print_Area</vt:lpstr>
      <vt:lpstr>'سرمایه گذاری مستقیم - اسفند'!Print_Area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Tayebeh Bagheri</dc:creator>
  <cp:lastModifiedBy>m.heidarzadeh</cp:lastModifiedBy>
  <cp:lastPrinted>2024-04-08T09:48:00Z</cp:lastPrinted>
  <dcterms:created xsi:type="dcterms:W3CDTF">2023-12-24T04:25:24Z</dcterms:created>
  <dcterms:modified xsi:type="dcterms:W3CDTF">2024-05-11T06:49:59Z</dcterms:modified>
</cp:coreProperties>
</file>